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" windowWidth="14445" windowHeight="1284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'Tableau'!$A$1:$CN$170</definedName>
  </definedNames>
  <calcPr fullCalcOnLoad="1"/>
</workbook>
</file>

<file path=xl/sharedStrings.xml><?xml version="1.0" encoding="utf-8"?>
<sst xmlns="http://schemas.openxmlformats.org/spreadsheetml/2006/main" count="144" uniqueCount="79">
  <si>
    <t>1/8ème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</si>
  <si>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</si>
  <si>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</si>
  <si>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</si>
  <si>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</si>
  <si>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</si>
  <si>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</si>
  <si>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</si>
  <si>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</si>
  <si>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</si>
  <si>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</si>
  <si>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</si>
  <si>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</si>
  <si>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</si>
  <si>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</si>
  <si>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</si>
  <si>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1/4ème de Finale KO</t>
  </si>
  <si>
    <t>1/2ème de Finale KO</t>
  </si>
  <si>
    <t>Finale KO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</si>
  <si>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</si>
  <si>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</si>
  <si>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</si>
  <si>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</si>
  <si>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</si>
  <si>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</si>
  <si>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</si>
  <si>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</si>
  <si>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</si>
  <si>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Places 19ème/20ème</t>
  </si>
  <si>
    <t>Places 21 à 24</t>
  </si>
  <si>
    <t>Places 21ème/22ème</t>
  </si>
  <si>
    <t>Places 23ème/24ème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</si>
  <si>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</si>
  <si>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</si>
  <si>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</si>
  <si>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</si>
  <si>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</si>
  <si>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</si>
  <si>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</si>
  <si>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</si>
  <si>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</si>
  <si>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</si>
  <si>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</si>
  <si>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</si>
  <si>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</si>
  <si>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</si>
  <si>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</si>
  <si>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</si>
  <si>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</si>
  <si>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</si>
  <si>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</si>
  <si>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</si>
  <si>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</si>
  <si>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</si>
  <si>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</si>
  <si>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</si>
  <si>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</si>
  <si>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</si>
  <si>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</si>
  <si>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</si>
  <si>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</si>
  <si>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</si>
  <si>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</si>
  <si>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</si>
  <si>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1/8ème de Finale KO</t>
  </si>
  <si>
    <t>1/16ème de Finale</t>
  </si>
  <si>
    <t>1/4 de Finale</t>
  </si>
  <si>
    <t>1/2 Finale</t>
  </si>
  <si>
    <t xml:space="preserve"> 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</si>
  <si>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</si>
  <si>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</si>
  <si>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</si>
  <si>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</si>
  <si>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</si>
  <si>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</si>
  <si>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Paramètres</t>
  </si>
  <si>
    <t>22_32KI-32J-KO-CI</t>
  </si>
  <si>
    <t>Nouvelle numérotation</t>
  </si>
  <si>
    <t>01/09/2019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</si>
</sst>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53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"/>
      <color indexed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53" applyFont="1" applyBorder="1" applyAlignment="1" applyProtection="1">
      <alignment horizontal="center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20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13" xfId="53" applyFont="1" applyBorder="1" applyAlignment="1" applyProtection="1">
      <alignment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14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7" fillId="0" borderId="0" xfId="55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6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7" fillId="0" borderId="0" xfId="54" applyFont="1" applyBorder="1" applyAlignment="1" applyProtection="1">
      <alignment horizontal="centerContinuous" vertical="center"/>
      <protection hidden="1"/>
    </xf>
    <xf numFmtId="0" fontId="0" fillId="0" borderId="15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left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0" fillId="34" borderId="16" xfId="54" applyNumberFormat="1" applyFont="1" applyFill="1" applyBorder="1" applyAlignment="1" applyProtection="1">
      <alignment horizontal="center" vertical="center"/>
      <protection hidden="1"/>
    </xf>
    <xf numFmtId="0" fontId="0" fillId="0" borderId="15" xfId="54" applyFont="1" applyBorder="1" applyAlignment="1" applyProtection="1">
      <alignment vertical="center"/>
      <protection hidden="1"/>
    </xf>
    <xf numFmtId="0" fontId="0" fillId="0" borderId="15" xfId="54" applyFont="1" applyBorder="1" applyAlignment="1" applyProtection="1">
      <alignment horizontal="center" vertical="center"/>
      <protection hidden="1"/>
    </xf>
    <xf numFmtId="0" fontId="7" fillId="0" borderId="17" xfId="54" applyFont="1" applyBorder="1" applyAlignment="1" applyProtection="1">
      <alignment horizontal="centerContinuous" vertical="center"/>
      <protection hidden="1"/>
    </xf>
    <xf numFmtId="0" fontId="5" fillId="0" borderId="0" xfId="54" applyFont="1" applyAlignment="1" applyProtection="1">
      <alignment horizontal="center" vertical="center"/>
      <protection hidden="1"/>
    </xf>
    <xf numFmtId="0" fontId="6" fillId="0" borderId="18" xfId="54" applyFont="1" applyBorder="1" applyAlignment="1" applyProtection="1">
      <alignment horizontal="left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8" fillId="0" borderId="0" xfId="55" applyFont="1" applyAlignment="1" applyProtection="1">
      <alignment horizontal="center" vertical="center"/>
      <protection hidden="1"/>
    </xf>
    <xf numFmtId="0" fontId="7" fillId="0" borderId="0" xfId="55" applyFont="1" applyAlignment="1" applyProtection="1">
      <alignment vertical="center"/>
      <protection hidden="1"/>
    </xf>
    <xf numFmtId="0" fontId="0" fillId="0" borderId="19" xfId="55" applyFont="1" applyBorder="1" applyAlignment="1" applyProtection="1">
      <alignment vertical="center"/>
      <protection hidden="1"/>
    </xf>
    <xf numFmtId="0" fontId="0" fillId="0" borderId="20" xfId="55" applyFont="1" applyBorder="1" applyAlignment="1" applyProtection="1">
      <alignment horizontal="center" vertical="center"/>
      <protection hidden="1"/>
    </xf>
    <xf numFmtId="0" fontId="6" fillId="0" borderId="21" xfId="54" applyFont="1" applyFill="1" applyBorder="1" applyAlignment="1" applyProtection="1">
      <alignment horizontal="left" vertical="center"/>
      <protection hidden="1"/>
    </xf>
    <xf numFmtId="0" fontId="6" fillId="0" borderId="22" xfId="54" applyFont="1" applyFill="1" applyBorder="1" applyAlignment="1" applyProtection="1">
      <alignment horizontal="left" vertical="center"/>
      <protection hidden="1"/>
    </xf>
    <xf numFmtId="0" fontId="0" fillId="0" borderId="23" xfId="54" applyFont="1" applyBorder="1" applyAlignment="1" applyProtection="1">
      <alignment vertical="center"/>
      <protection hidden="1"/>
    </xf>
    <xf numFmtId="0" fontId="4" fillId="0" borderId="24" xfId="54" applyFont="1" applyBorder="1" applyAlignment="1" applyProtection="1">
      <alignment horizontal="left" vertical="center" indent="1"/>
      <protection hidden="1"/>
    </xf>
    <xf numFmtId="0" fontId="0" fillId="0" borderId="24" xfId="54" applyFont="1" applyBorder="1" applyAlignment="1" applyProtection="1">
      <alignment vertical="center"/>
      <protection hidden="1"/>
    </xf>
    <xf numFmtId="0" fontId="6" fillId="0" borderId="24" xfId="54" applyFont="1" applyBorder="1" applyAlignment="1" applyProtection="1">
      <alignment horizontal="left" vertical="center" indent="1"/>
      <protection hidden="1"/>
    </xf>
    <xf numFmtId="0" fontId="0" fillId="0" borderId="20" xfId="55" applyFont="1" applyFill="1" applyBorder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4" fillId="0" borderId="25" xfId="54" applyFont="1" applyBorder="1" applyAlignment="1" applyProtection="1">
      <alignment horizontal="left" vertical="center" indent="1"/>
      <protection hidden="1"/>
    </xf>
    <xf numFmtId="0" fontId="7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6" fillId="0" borderId="20" xfId="54" applyFont="1" applyFill="1" applyBorder="1" applyAlignment="1" applyProtection="1">
      <alignment horizontal="left" vertical="center"/>
      <protection hidden="1"/>
    </xf>
    <xf numFmtId="0" fontId="0" fillId="0" borderId="20" xfId="54" applyFont="1" applyBorder="1" applyAlignment="1" applyProtection="1">
      <alignment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5" fillId="0" borderId="20" xfId="54" applyFont="1" applyFill="1" applyBorder="1" applyAlignment="1" applyProtection="1">
      <alignment horizontal="center" vertical="center"/>
      <protection hidden="1"/>
    </xf>
    <xf numFmtId="0" fontId="0" fillId="0" borderId="20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Continuous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6" fillId="0" borderId="2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0" fillId="0" borderId="20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14" fontId="6" fillId="0" borderId="20" xfId="54" applyNumberFormat="1" applyFont="1" applyBorder="1" applyAlignment="1" applyProtection="1" quotePrefix="1">
      <alignment horizontal="center" vertical="center"/>
      <protection hidden="1"/>
    </xf>
    <xf numFmtId="14" fontId="6" fillId="0" borderId="0" xfId="54" applyNumberFormat="1" applyFont="1" applyBorder="1" applyAlignment="1" applyProtection="1" quotePrefix="1">
      <alignment horizontal="center" vertical="center"/>
      <protection hidden="1"/>
    </xf>
    <xf numFmtId="0" fontId="0" fillId="0" borderId="21" xfId="54" applyFont="1" applyBorder="1" applyAlignment="1" applyProtection="1">
      <alignment vertical="center"/>
      <protection hidden="1"/>
    </xf>
    <xf numFmtId="0" fontId="0" fillId="0" borderId="22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6" fillId="0" borderId="21" xfId="54" applyFont="1" applyBorder="1" applyAlignment="1" applyProtection="1">
      <alignment horizontal="center" vertical="center"/>
      <protection hidden="1"/>
    </xf>
    <xf numFmtId="0" fontId="6" fillId="0" borderId="22" xfId="54" applyFont="1" applyBorder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0" fillId="0" borderId="20" xfId="54" applyFont="1" applyBorder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7" fillId="0" borderId="0" xfId="54" applyFont="1" applyAlignment="1" applyProtection="1">
      <alignment horizontal="center"/>
      <protection hidden="1"/>
    </xf>
    <xf numFmtId="0" fontId="0" fillId="0" borderId="21" xfId="54" applyFont="1" applyBorder="1" applyProtection="1">
      <alignment/>
      <protection hidden="1"/>
    </xf>
    <xf numFmtId="0" fontId="0" fillId="0" borderId="22" xfId="54" applyFont="1" applyBorder="1" applyProtection="1">
      <alignment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Continuous" vertical="top"/>
      <protection hidden="1"/>
    </xf>
    <xf numFmtId="0" fontId="8" fillId="0" borderId="0" xfId="54" applyFont="1" applyBorder="1" applyAlignment="1" applyProtection="1">
      <alignment horizontal="center" vertical="center"/>
      <protection hidden="1"/>
    </xf>
    <xf numFmtId="0" fontId="7" fillId="0" borderId="17" xfId="54" applyFont="1" applyBorder="1" applyAlignment="1" applyProtection="1">
      <alignment horizontal="centerContinuous" vertical="top"/>
      <protection hidden="1"/>
    </xf>
    <xf numFmtId="0" fontId="9" fillId="0" borderId="0" xfId="55" applyFont="1" applyAlignment="1" applyProtection="1">
      <alignment vertical="center"/>
      <protection hidden="1"/>
    </xf>
    <xf numFmtId="0" fontId="9" fillId="0" borderId="0" xfId="55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left"/>
      <protection hidden="1"/>
    </xf>
    <xf numFmtId="0" fontId="0" fillId="0" borderId="0" xfId="55" applyFont="1" applyAlignment="1" applyProtection="1">
      <alignment horizontal="left" vertical="center"/>
      <protection hidden="1"/>
    </xf>
    <xf numFmtId="0" fontId="7" fillId="0" borderId="0" xfId="55" applyFont="1" applyFill="1" applyBorder="1" applyAlignment="1" applyProtection="1">
      <alignment vertical="center"/>
      <protection hidden="1"/>
    </xf>
    <xf numFmtId="0" fontId="0" fillId="0" borderId="13" xfId="55" applyFont="1" applyBorder="1" applyAlignment="1" applyProtection="1">
      <alignment vertical="center"/>
      <protection hidden="1"/>
    </xf>
    <xf numFmtId="0" fontId="0" fillId="34" borderId="18" xfId="54" applyNumberFormat="1" applyFont="1" applyFill="1" applyBorder="1" applyAlignment="1" applyProtection="1">
      <alignment horizontal="center"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7" fillId="0" borderId="0" xfId="54" applyFont="1" applyAlignment="1" applyProtection="1">
      <alignment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0" fillId="0" borderId="26" xfId="54" applyFont="1" applyBorder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0" fillId="0" borderId="27" xfId="55" applyFont="1" applyBorder="1" applyAlignment="1" applyProtection="1">
      <alignment horizontal="center" vertical="center"/>
      <protection hidden="1"/>
    </xf>
    <xf numFmtId="0" fontId="6" fillId="0" borderId="16" xfId="54" applyFont="1" applyBorder="1" applyAlignment="1" applyProtection="1">
      <alignment horizontal="left" vertical="center"/>
      <protection hidden="1"/>
    </xf>
    <xf numFmtId="0" fontId="7" fillId="0" borderId="0" xfId="54" applyFont="1" applyProtection="1">
      <alignment/>
      <protection hidden="1"/>
    </xf>
    <xf numFmtId="0" fontId="7" fillId="34" borderId="16" xfId="54" applyNumberFormat="1" applyFont="1" applyFill="1" applyBorder="1" applyAlignment="1" applyProtection="1">
      <alignment horizontal="center" vertical="center"/>
      <protection hidden="1"/>
    </xf>
    <xf numFmtId="0" fontId="7" fillId="34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4" fillId="0" borderId="22" xfId="54" applyFont="1" applyFill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4" fontId="4" fillId="0" borderId="0" xfId="54" applyNumberFormat="1" applyFont="1" applyBorder="1" applyAlignment="1" applyProtection="1" quotePrefix="1">
      <alignment horizontal="center" vertical="center"/>
      <protection hidden="1"/>
    </xf>
    <xf numFmtId="0" fontId="4" fillId="0" borderId="22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Continuous" vertical="top"/>
      <protection hidden="1"/>
    </xf>
    <xf numFmtId="0" fontId="4" fillId="0" borderId="17" xfId="54" applyFont="1" applyBorder="1" applyAlignment="1" applyProtection="1">
      <alignment horizontal="centerContinuous" vertical="top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left"/>
      <protection hidden="1"/>
    </xf>
    <xf numFmtId="0" fontId="4" fillId="0" borderId="0" xfId="54" applyFont="1" applyProtection="1">
      <alignment/>
      <protection hidden="1"/>
    </xf>
    <xf numFmtId="0" fontId="4" fillId="0" borderId="17" xfId="54" applyFont="1" applyBorder="1" applyAlignment="1" applyProtection="1">
      <alignment horizontal="centerContinuous" vertical="center"/>
      <protection hidden="1"/>
    </xf>
    <xf numFmtId="0" fontId="4" fillId="0" borderId="23" xfId="54" applyFont="1" applyBorder="1" applyAlignment="1" applyProtection="1">
      <alignment vertical="center"/>
      <protection hidden="1"/>
    </xf>
    <xf numFmtId="0" fontId="4" fillId="0" borderId="24" xfId="54" applyFont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4" fillId="0" borderId="22" xfId="54" applyFont="1" applyBorder="1" applyProtection="1">
      <alignment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4" fillId="0" borderId="22" xfId="54" applyFont="1" applyBorder="1" applyAlignment="1" applyProtection="1">
      <alignment vertical="center"/>
      <protection hidden="1"/>
    </xf>
    <xf numFmtId="0" fontId="4" fillId="0" borderId="28" xfId="54" applyFont="1" applyBorder="1" applyAlignment="1" applyProtection="1">
      <alignment horizontal="center" vertical="center"/>
      <protection hidden="1"/>
    </xf>
    <xf numFmtId="0" fontId="4" fillId="0" borderId="29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hidden="1"/>
    </xf>
    <xf numFmtId="0" fontId="4" fillId="0" borderId="13" xfId="55" applyFont="1" applyBorder="1" applyAlignment="1" applyProtection="1">
      <alignment vertical="center"/>
      <protection hidden="1"/>
    </xf>
    <xf numFmtId="0" fontId="4" fillId="0" borderId="15" xfId="55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Continuous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209" fontId="7" fillId="0" borderId="0" xfId="0" applyNumberFormat="1" applyFont="1" applyBorder="1" applyAlignment="1" applyProtection="1">
      <alignment horizontal="centerContinuous" vertical="center"/>
      <protection hidden="1"/>
    </xf>
    <xf numFmtId="210" fontId="4" fillId="0" borderId="0" xfId="0" applyNumberFormat="1" applyFont="1" applyBorder="1" applyAlignment="1" applyProtection="1">
      <alignment horizontal="centerContinuous" vertical="center"/>
      <protection hidden="1"/>
    </xf>
    <xf numFmtId="0" fontId="0" fillId="0" borderId="0" xfId="54" applyFont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4" fillId="0" borderId="13" xfId="55" applyFont="1" applyBorder="1" applyAlignment="1" applyProtection="1">
      <alignment horizontal="center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1" fillId="35" borderId="0" xfId="54" applyFont="1" applyFill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15" xfId="54" applyFont="1" applyBorder="1" applyAlignment="1" applyProtection="1">
      <alignment vertical="center"/>
      <protection hidden="1"/>
    </xf>
    <xf numFmtId="0" fontId="0" fillId="0" borderId="10" xfId="52" applyFont="1" applyBorder="1" applyAlignment="1" applyProtection="1">
      <alignment horizontal="left" vertical="center"/>
      <protection hidden="1"/>
    </xf>
    <xf numFmtId="0" fontId="4" fillId="0" borderId="10" xfId="52" applyFont="1" applyBorder="1" applyAlignment="1" applyProtection="1">
      <alignment horizontal="left" vertical="center"/>
      <protection hidden="1"/>
    </xf>
    <xf numFmtId="0" fontId="8" fillId="0" borderId="0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 vertical="center"/>
      <protection hidden="1"/>
    </xf>
    <xf numFmtId="0" fontId="11" fillId="0" borderId="0" xfId="55" applyFont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center" vertical="center"/>
      <protection hidden="1"/>
    </xf>
    <xf numFmtId="0" fontId="4" fillId="0" borderId="15" xfId="55" applyFont="1" applyBorder="1" applyAlignment="1" applyProtection="1">
      <alignment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11" fillId="0" borderId="0" xfId="55" applyFont="1" applyAlignment="1" applyProtection="1">
      <alignment vertical="center"/>
      <protection hidden="1"/>
    </xf>
    <xf numFmtId="0" fontId="5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horizontal="right" vertical="center"/>
      <protection hidden="1"/>
    </xf>
    <xf numFmtId="0" fontId="0" fillId="0" borderId="32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0" fillId="0" borderId="3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2" applyFont="1" applyFill="1" applyBorder="1" applyAlignment="1" applyProtection="1">
      <alignment horizontal="right" vertical="center"/>
      <protection hidden="1"/>
    </xf>
    <xf numFmtId="0" fontId="0" fillId="0" borderId="34" xfId="53" applyFont="1" applyFill="1" applyBorder="1" applyAlignment="1" applyProtection="1">
      <alignment horizontal="center"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35" xfId="54" applyFont="1" applyBorder="1" applyAlignment="1" applyProtection="1">
      <alignment horizontal="centerContinuous" vertical="center"/>
      <protection hidden="1"/>
    </xf>
    <xf numFmtId="0" fontId="4" fillId="0" borderId="36" xfId="54" applyFont="1" applyBorder="1" applyAlignment="1" applyProtection="1">
      <alignment horizontal="centerContinuous" vertical="center"/>
      <protection hidden="1"/>
    </xf>
    <xf numFmtId="0" fontId="4" fillId="0" borderId="37" xfId="54" applyFont="1" applyBorder="1" applyAlignment="1" applyProtection="1">
      <alignment horizontal="centerContinuous" vertical="center"/>
      <protection hidden="1"/>
    </xf>
    <xf numFmtId="0" fontId="4" fillId="0" borderId="36" xfId="54" applyFont="1" applyBorder="1" applyAlignment="1" applyProtection="1">
      <alignment horizontal="center"/>
      <protection hidden="1"/>
    </xf>
    <xf numFmtId="0" fontId="4" fillId="0" borderId="37" xfId="54" applyFont="1" applyBorder="1" applyAlignment="1" applyProtection="1">
      <alignment horizontal="center"/>
      <protection hidden="1"/>
    </xf>
    <xf numFmtId="0" fontId="4" fillId="0" borderId="20" xfId="54" applyFont="1" applyFill="1" applyBorder="1" applyAlignment="1" applyProtection="1">
      <alignment horizontal="center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4" fillId="0" borderId="32" xfId="53" applyFont="1" applyFill="1" applyBorder="1" applyAlignment="1" applyProtection="1">
      <alignment horizontal="center" vertical="center"/>
      <protection hidden="1"/>
    </xf>
    <xf numFmtId="0" fontId="4" fillId="0" borderId="33" xfId="53" applyFont="1" applyFill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horizontal="center" vertical="center"/>
      <protection hidden="1"/>
    </xf>
    <xf numFmtId="0" fontId="4" fillId="0" borderId="34" xfId="53" applyFont="1" applyFill="1" applyBorder="1" applyAlignment="1" applyProtection="1">
      <alignment horizontal="center" vertical="center"/>
      <protection hidden="1"/>
    </xf>
    <xf numFmtId="49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54" applyFont="1" applyAlignment="1" applyProtection="1">
      <alignment horizontal="center" vertical="center"/>
      <protection hidden="1"/>
    </xf>
    <xf numFmtId="0" fontId="7" fillId="37" borderId="0" xfId="54" applyFont="1" applyFill="1" applyBorder="1" applyAlignment="1" applyProtection="1">
      <alignment horizontal="centerContinuous" vertical="top"/>
      <protection hidden="1"/>
    </xf>
    <xf numFmtId="0" fontId="4" fillId="38" borderId="0" xfId="55" applyFont="1" applyFill="1" applyAlignment="1" applyProtection="1">
      <alignment horizontal="center" vertical="center"/>
      <protection hidden="1"/>
    </xf>
    <xf numFmtId="0" fontId="4" fillId="39" borderId="0" xfId="55" applyFont="1" applyFill="1" applyAlignment="1" applyProtection="1">
      <alignment horizontal="center" vertical="center"/>
      <protection hidden="1"/>
    </xf>
    <xf numFmtId="0" fontId="4" fillId="40" borderId="0" xfId="55" applyFont="1" applyFill="1" applyAlignment="1" applyProtection="1">
      <alignment horizontal="center" vertical="center"/>
      <protection hidden="1"/>
    </xf>
    <xf numFmtId="0" fontId="4" fillId="13" borderId="16" xfId="55" applyFont="1" applyFill="1" applyBorder="1" applyAlignment="1" applyProtection="1">
      <alignment vertical="center"/>
      <protection hidden="1"/>
    </xf>
    <xf numFmtId="0" fontId="4" fillId="13" borderId="10" xfId="55" applyFont="1" applyFill="1" applyBorder="1" applyAlignment="1" applyProtection="1">
      <alignment vertical="center"/>
      <protection hidden="1"/>
    </xf>
    <xf numFmtId="0" fontId="4" fillId="11" borderId="0" xfId="55" applyFont="1" applyFill="1" applyBorder="1" applyAlignment="1" applyProtection="1">
      <alignment horizontal="left" vertical="center"/>
      <protection hidden="1"/>
    </xf>
    <xf numFmtId="0" fontId="4" fillId="11" borderId="10" xfId="55" applyFont="1" applyFill="1" applyBorder="1" applyAlignment="1" applyProtection="1">
      <alignment vertical="center"/>
      <protection hidden="1"/>
    </xf>
    <xf numFmtId="0" fontId="4" fillId="11" borderId="16" xfId="55" applyFont="1" applyFill="1" applyBorder="1" applyAlignment="1" applyProtection="1">
      <alignment vertical="center"/>
      <protection hidden="1"/>
    </xf>
    <xf numFmtId="202" fontId="6" fillId="0" borderId="0" xfId="53" applyNumberFormat="1" applyFont="1" applyFill="1" applyBorder="1" applyAlignment="1" applyProtection="1">
      <alignment horizontal="center" vertical="center"/>
      <protection hidden="1"/>
    </xf>
    <xf numFmtId="202" fontId="6" fillId="0" borderId="33" xfId="53" applyNumberFormat="1" applyFont="1" applyFill="1" applyBorder="1" applyAlignment="1" applyProtection="1">
      <alignment horizontal="center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6" fillId="0" borderId="33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33" xfId="54" applyFont="1" applyBorder="1" applyAlignment="1" applyProtection="1">
      <alignment horizontal="center" vertical="center"/>
      <protection hidden="1"/>
    </xf>
    <xf numFmtId="0" fontId="4" fillId="0" borderId="38" xfId="54" applyFont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centerContinuous" vertical="top"/>
      <protection hidden="1"/>
    </xf>
    <xf numFmtId="0" fontId="4" fillId="0" borderId="0" xfId="54" applyFont="1" applyFill="1" applyBorder="1" applyAlignment="1" applyProtection="1">
      <alignment horizontal="centerContinuous" vertical="top"/>
      <protection hidden="1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09" fontId="7" fillId="0" borderId="0" xfId="0" applyNumberFormat="1" applyFont="1" applyFill="1" applyBorder="1" applyAlignment="1" applyProtection="1">
      <alignment horizontal="centerContinuous" vertical="center"/>
      <protection hidden="1"/>
    </xf>
    <xf numFmtId="210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Continuous"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Protection="1">
      <alignment/>
      <protection hidden="1"/>
    </xf>
    <xf numFmtId="0" fontId="4" fillId="0" borderId="0" xfId="54" applyFont="1" applyFill="1" applyBorder="1" applyProtection="1">
      <alignment/>
      <protection hidden="1"/>
    </xf>
    <xf numFmtId="0" fontId="0" fillId="0" borderId="0" xfId="54" applyFont="1" applyFill="1" applyBorder="1" applyAlignment="1" applyProtection="1">
      <alignment horizontal="center"/>
      <protection hidden="1"/>
    </xf>
    <xf numFmtId="0" fontId="4" fillId="0" borderId="0" xfId="54" applyFont="1" applyFill="1" applyBorder="1" applyAlignment="1" applyProtection="1">
      <alignment horizontal="center"/>
      <protection hidden="1"/>
    </xf>
    <xf numFmtId="0" fontId="7" fillId="0" borderId="0" xfId="54" applyFont="1" applyFill="1" applyBorder="1" applyAlignment="1" applyProtection="1">
      <alignment horizontal="centerContinuous" vertical="center"/>
      <protection hidden="1"/>
    </xf>
    <xf numFmtId="0" fontId="4" fillId="0" borderId="0" xfId="54" applyFont="1" applyFill="1" applyBorder="1" applyAlignment="1" applyProtection="1">
      <alignment horizontal="center"/>
      <protection hidden="1"/>
    </xf>
    <xf numFmtId="0" fontId="32" fillId="0" borderId="0" xfId="54" applyFont="1" applyFill="1" applyBorder="1" applyAlignment="1" applyProtection="1">
      <alignment horizontal="center" vertical="center"/>
      <protection hidden="1"/>
    </xf>
    <xf numFmtId="0" fontId="33" fillId="0" borderId="0" xfId="53" applyFont="1" applyBorder="1" applyAlignment="1" applyProtection="1">
      <alignment horizontal="center" vertical="center"/>
      <protection hidden="1"/>
    </xf>
    <xf numFmtId="0" fontId="34" fillId="0" borderId="0" xfId="53" applyFont="1" applyBorder="1" applyAlignment="1" applyProtection="1">
      <alignment horizontal="center" vertical="center"/>
      <protection hidden="1"/>
    </xf>
    <xf numFmtId="0" fontId="35" fillId="0" borderId="0" xfId="52" applyFont="1" applyBorder="1" applyAlignment="1" applyProtection="1">
      <alignment horizontal="left" vertical="center"/>
      <protection hidden="1"/>
    </xf>
    <xf numFmtId="0" fontId="7" fillId="34" borderId="18" xfId="54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2"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25</xdr:col>
      <xdr:colOff>180975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4362450" y="600075"/>
          <a:ext cx="184785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U1">
      <selection activeCell="A1" sqref="A1"/>
    </sheetView>
  </sheetViews>
  <sheetFormatPr defaultColWidth="11.421875" defaultRowHeight="12.75"/>
  <cols>
    <col min="1" max="1" width="11.421875" style="1" customWidth="1"/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s="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  <c r="AF1" t="s">
        <v>69</v>
      </c>
      <c r="AG1" t="s">
        <v>70</v>
      </c>
      <c r="AL1" t="s">
        <v>73</v>
      </c>
      <c r="AM1" t="s">
        <v>74</v>
      </c>
    </row>
    <row r="2" spans="1:35" ht="12.75">
      <c r="A2" s="1">
        <v>1</v>
      </c>
      <c r="AD2" s="194" t="s">
        <v>77</v>
      </c>
      <c r="AE2" t="s">
        <v>76</v>
      </c>
      <c r="AF2">
        <v>0</v>
      </c>
      <c r="AG2" s="9" t="s">
        <v>68</v>
      </c>
      <c r="AH2" s="8">
        <v>2</v>
      </c>
      <c r="AI2">
        <v>-826</v>
      </c>
    </row>
    <row r="3" spans="1:35" ht="12.75">
      <c r="A3" s="1">
        <v>2</v>
      </c>
      <c r="AG3" s="9"/>
      <c r="AH3" s="10"/>
      <c r="AI3">
        <v>-827</v>
      </c>
    </row>
    <row r="4" spans="1:35" ht="12.75">
      <c r="A4" s="1">
        <v>3</v>
      </c>
      <c r="AG4" s="9"/>
      <c r="AH4" s="10"/>
      <c r="AI4">
        <v>-828</v>
      </c>
    </row>
    <row r="5" spans="1:35" ht="12.75">
      <c r="A5" s="1">
        <v>4</v>
      </c>
      <c r="AG5" s="9"/>
      <c r="AH5" s="10"/>
      <c r="AI5">
        <v>-829</v>
      </c>
    </row>
    <row r="6" spans="1:35" ht="12.75">
      <c r="A6" s="1">
        <v>5</v>
      </c>
      <c r="AG6" s="9"/>
      <c r="AH6" s="10"/>
      <c r="AI6">
        <v>-830</v>
      </c>
    </row>
    <row r="7" spans="1:35" ht="12.75">
      <c r="A7" s="1">
        <v>6</v>
      </c>
      <c r="AG7" s="9"/>
      <c r="AH7" s="10"/>
      <c r="AI7">
        <v>-831</v>
      </c>
    </row>
    <row r="8" spans="1:35" ht="12.75">
      <c r="A8" s="1">
        <v>7</v>
      </c>
      <c r="AG8" s="9"/>
      <c r="AH8" s="10"/>
      <c r="AI8">
        <v>-832</v>
      </c>
    </row>
    <row r="9" spans="1:35" ht="12.75">
      <c r="A9" s="1">
        <v>8</v>
      </c>
      <c r="AG9" s="9"/>
      <c r="AH9" s="10"/>
      <c r="AI9">
        <v>-833</v>
      </c>
    </row>
    <row r="10" spans="1:35" ht="12.75">
      <c r="A10" s="1">
        <v>9</v>
      </c>
      <c r="AG10" s="9"/>
      <c r="AH10" s="10"/>
      <c r="AI10">
        <v>-834</v>
      </c>
    </row>
    <row r="11" spans="1:35" ht="12.75">
      <c r="A11" s="1">
        <v>10</v>
      </c>
      <c r="AG11" s="9"/>
      <c r="AH11" s="10"/>
      <c r="AI11">
        <v>-835</v>
      </c>
    </row>
    <row r="12" spans="1:35" ht="12.75">
      <c r="A12" s="1">
        <v>11</v>
      </c>
      <c r="AG12" s="9"/>
      <c r="AH12" s="10"/>
      <c r="AI12">
        <v>-836</v>
      </c>
    </row>
    <row r="13" spans="1:35" ht="12.75">
      <c r="A13" s="1">
        <v>12</v>
      </c>
      <c r="AG13" s="9"/>
      <c r="AH13" s="10"/>
      <c r="AI13">
        <v>-837</v>
      </c>
    </row>
    <row r="14" spans="1:35" ht="12.75">
      <c r="A14" s="1">
        <v>13</v>
      </c>
      <c r="AG14" s="9"/>
      <c r="AH14" s="10"/>
      <c r="AI14">
        <v>-838</v>
      </c>
    </row>
    <row r="15" spans="1:35" ht="12.75">
      <c r="A15" s="1">
        <v>14</v>
      </c>
      <c r="AG15" s="9"/>
      <c r="AH15" s="10"/>
      <c r="AI15">
        <v>-839</v>
      </c>
    </row>
    <row r="16" spans="1:35" ht="12.75">
      <c r="A16" s="1">
        <v>15</v>
      </c>
      <c r="AG16" s="9"/>
      <c r="AH16" s="10"/>
      <c r="AI16">
        <v>-840</v>
      </c>
    </row>
    <row r="17" spans="1:35" ht="12.75">
      <c r="A17" s="1">
        <v>16</v>
      </c>
      <c r="AG17" s="9"/>
      <c r="AH17" s="10"/>
      <c r="AI17">
        <v>-841</v>
      </c>
    </row>
    <row r="18" spans="1:35" ht="12.75">
      <c r="A18" s="1">
        <v>17</v>
      </c>
      <c r="AG18" s="9"/>
      <c r="AH18" s="10"/>
      <c r="AI18">
        <v>-842</v>
      </c>
    </row>
    <row r="19" spans="1:35" ht="12.75">
      <c r="A19" s="1">
        <v>18</v>
      </c>
      <c r="AG19" s="9"/>
      <c r="AH19" s="10"/>
      <c r="AI19">
        <v>-843</v>
      </c>
    </row>
    <row r="20" spans="1:35" ht="12.75">
      <c r="A20" s="1">
        <v>19</v>
      </c>
      <c r="AG20" s="9"/>
      <c r="AH20" s="10"/>
      <c r="AI20">
        <v>-844</v>
      </c>
    </row>
    <row r="21" spans="1:35" ht="12.75">
      <c r="A21" s="1">
        <v>20</v>
      </c>
      <c r="AG21" s="9"/>
      <c r="AH21" s="10"/>
      <c r="AI21">
        <v>-845</v>
      </c>
    </row>
    <row r="22" spans="1:35" ht="12.75">
      <c r="A22" s="1">
        <v>21</v>
      </c>
      <c r="AG22" s="9"/>
      <c r="AH22" s="10"/>
      <c r="AI22">
        <v>-846</v>
      </c>
    </row>
    <row r="23" spans="1:35" ht="12.75">
      <c r="A23" s="1">
        <v>22</v>
      </c>
      <c r="AG23" s="9"/>
      <c r="AH23" s="10"/>
      <c r="AI23">
        <v>-847</v>
      </c>
    </row>
    <row r="24" spans="1:35" ht="12.75">
      <c r="A24" s="1">
        <v>23</v>
      </c>
      <c r="AG24" s="9"/>
      <c r="AH24" s="10"/>
      <c r="AI24">
        <v>-848</v>
      </c>
    </row>
    <row r="25" spans="1:35" ht="12.75">
      <c r="A25" s="1">
        <v>24</v>
      </c>
      <c r="AG25" s="9"/>
      <c r="AH25" s="10"/>
      <c r="AI25">
        <v>-849</v>
      </c>
    </row>
    <row r="26" spans="1:35" ht="12.75">
      <c r="A26" s="11">
        <v>25</v>
      </c>
      <c r="AG26" s="9"/>
      <c r="AH26" s="10"/>
      <c r="AI26">
        <v>-850</v>
      </c>
    </row>
    <row r="27" spans="1:35" ht="12.75">
      <c r="A27" s="11">
        <v>26</v>
      </c>
      <c r="AG27" s="9"/>
      <c r="AH27" s="10"/>
      <c r="AI27">
        <v>-851</v>
      </c>
    </row>
    <row r="28" spans="1:35" ht="12.75">
      <c r="A28" s="11">
        <v>27</v>
      </c>
      <c r="AG28" s="9"/>
      <c r="AH28" s="10"/>
      <c r="AI28">
        <v>-852</v>
      </c>
    </row>
    <row r="29" spans="1:35" ht="12.75">
      <c r="A29" s="11">
        <v>28</v>
      </c>
      <c r="AG29" s="9"/>
      <c r="AH29" s="10"/>
      <c r="AI29">
        <v>-853</v>
      </c>
    </row>
    <row r="30" spans="1:35" ht="12.75">
      <c r="A30" s="11">
        <v>29</v>
      </c>
      <c r="AG30" s="9"/>
      <c r="AH30" s="10"/>
      <c r="AI30">
        <v>-854</v>
      </c>
    </row>
    <row r="31" spans="1:35" ht="12.75">
      <c r="A31" s="11">
        <v>30</v>
      </c>
      <c r="AG31" s="9"/>
      <c r="AH31" s="10"/>
      <c r="AI31">
        <v>-855</v>
      </c>
    </row>
    <row r="32" spans="1:35" ht="12.75">
      <c r="A32" s="11">
        <v>31</v>
      </c>
      <c r="AG32" s="9"/>
      <c r="AH32" s="10"/>
      <c r="AI32">
        <v>-856</v>
      </c>
    </row>
    <row r="33" spans="1:35" ht="12.75">
      <c r="A33" s="11">
        <v>32</v>
      </c>
      <c r="AG33" s="9"/>
      <c r="AH33" s="10"/>
      <c r="AI33">
        <v>-857</v>
      </c>
    </row>
    <row r="34" spans="1:35" ht="12.75">
      <c r="A34" s="1">
        <v>33</v>
      </c>
      <c r="AG34" s="9"/>
      <c r="AH34" s="10"/>
      <c r="AI34">
        <v>-858</v>
      </c>
    </row>
    <row r="35" spans="1:35" ht="12.75">
      <c r="A35" s="1">
        <v>34</v>
      </c>
      <c r="AG35" s="9"/>
      <c r="AH35" s="10"/>
      <c r="AI35">
        <v>-859</v>
      </c>
    </row>
    <row r="36" spans="1:35" ht="12.75">
      <c r="A36" s="1">
        <v>35</v>
      </c>
      <c r="AG36" s="9"/>
      <c r="AH36" s="10"/>
      <c r="AI36">
        <v>-860</v>
      </c>
    </row>
    <row r="37" spans="1:35" ht="12.75">
      <c r="A37" s="1">
        <v>36</v>
      </c>
      <c r="AG37" s="9"/>
      <c r="AH37" s="10"/>
      <c r="AI37">
        <v>-861</v>
      </c>
    </row>
    <row r="38" spans="1:35" ht="12.75">
      <c r="A38" s="1">
        <v>37</v>
      </c>
      <c r="AG38" s="9"/>
      <c r="AH38" s="10"/>
      <c r="AI38">
        <v>-862</v>
      </c>
    </row>
    <row r="39" spans="1:35" ht="12.75">
      <c r="A39" s="1">
        <v>38</v>
      </c>
      <c r="AG39" s="9"/>
      <c r="AH39" s="10"/>
      <c r="AI39">
        <v>-863</v>
      </c>
    </row>
    <row r="40" spans="1:35" ht="12.75">
      <c r="A40" s="1">
        <v>39</v>
      </c>
      <c r="AG40" s="9"/>
      <c r="AH40" s="10"/>
      <c r="AI40">
        <v>-864</v>
      </c>
    </row>
    <row r="41" spans="1:35" ht="12.75">
      <c r="A41" s="1">
        <v>40</v>
      </c>
      <c r="AG41" s="9"/>
      <c r="AH41" s="10"/>
      <c r="AI41">
        <v>-865</v>
      </c>
    </row>
    <row r="42" spans="1:35" ht="12.75">
      <c r="A42" s="1">
        <v>41</v>
      </c>
      <c r="AG42" s="9"/>
      <c r="AH42" s="10"/>
      <c r="AI42">
        <v>-645</v>
      </c>
    </row>
    <row r="43" spans="1:35" ht="12.75">
      <c r="A43" s="1">
        <v>42</v>
      </c>
      <c r="AG43" s="9"/>
      <c r="AH43" s="10"/>
      <c r="AI43">
        <v>-646</v>
      </c>
    </row>
    <row r="44" spans="1:35" ht="12.75">
      <c r="A44" s="1">
        <v>43</v>
      </c>
      <c r="AG44" s="9"/>
      <c r="AH44" s="10"/>
      <c r="AI44">
        <v>-647</v>
      </c>
    </row>
    <row r="45" spans="1:35" ht="12.75">
      <c r="A45" s="1">
        <v>44</v>
      </c>
      <c r="AG45" s="9"/>
      <c r="AH45" s="10"/>
      <c r="AI45">
        <v>-648</v>
      </c>
    </row>
    <row r="46" spans="1:35" ht="12.75">
      <c r="A46" s="1">
        <v>45</v>
      </c>
      <c r="AG46" s="9"/>
      <c r="AH46" s="10"/>
      <c r="AI46">
        <v>-649</v>
      </c>
    </row>
    <row r="47" spans="1:35" ht="12.75">
      <c r="A47" s="1">
        <v>46</v>
      </c>
      <c r="AG47" s="9"/>
      <c r="AH47" s="10"/>
      <c r="AI47">
        <v>-650</v>
      </c>
    </row>
    <row r="48" spans="1:35" ht="12.75">
      <c r="A48" s="1">
        <v>47</v>
      </c>
      <c r="AG48" s="9"/>
      <c r="AH48" s="10"/>
      <c r="AI48">
        <v>-651</v>
      </c>
    </row>
    <row r="49" spans="1:35" ht="12.75">
      <c r="A49" s="1">
        <v>48</v>
      </c>
      <c r="AG49" s="9"/>
      <c r="AH49" s="10"/>
      <c r="AI49">
        <v>-652</v>
      </c>
    </row>
    <row r="50" spans="1:35" ht="12.75">
      <c r="A50" s="1">
        <v>49</v>
      </c>
      <c r="AG50" s="9"/>
      <c r="AH50" s="10"/>
      <c r="AI50">
        <v>-653</v>
      </c>
    </row>
    <row r="51" spans="1:35" ht="12.75">
      <c r="A51" s="1">
        <v>50</v>
      </c>
      <c r="AG51" s="9"/>
      <c r="AH51" s="10"/>
      <c r="AI51">
        <v>-654</v>
      </c>
    </row>
    <row r="52" spans="1:35" ht="12.75">
      <c r="A52" s="1">
        <v>51</v>
      </c>
      <c r="AG52" s="9"/>
      <c r="AH52" s="10"/>
      <c r="AI52">
        <v>-655</v>
      </c>
    </row>
    <row r="53" spans="1:35" ht="12.75">
      <c r="A53" s="1">
        <v>52</v>
      </c>
      <c r="AG53" s="9"/>
      <c r="AH53" s="10"/>
      <c r="AI53">
        <v>-656</v>
      </c>
    </row>
    <row r="54" spans="1:35" ht="12.75">
      <c r="A54" s="1">
        <v>53</v>
      </c>
      <c r="AG54" s="9"/>
      <c r="AH54" s="10"/>
      <c r="AI54">
        <v>-661</v>
      </c>
    </row>
    <row r="55" spans="1:35" ht="12.75">
      <c r="A55" s="1">
        <v>54</v>
      </c>
      <c r="AG55" s="9"/>
      <c r="AH55" s="10"/>
      <c r="AI55">
        <v>-662</v>
      </c>
    </row>
    <row r="56" spans="1:35" ht="12.75">
      <c r="A56" s="1">
        <v>55</v>
      </c>
      <c r="AG56" s="9"/>
      <c r="AH56" s="10"/>
      <c r="AI56">
        <v>-669</v>
      </c>
    </row>
    <row r="57" spans="1:35" ht="12.75">
      <c r="A57" s="1">
        <v>56</v>
      </c>
      <c r="AG57" s="9"/>
      <c r="AH57" s="10"/>
      <c r="AI57">
        <v>-670</v>
      </c>
    </row>
    <row r="58" spans="1:35" ht="12.75">
      <c r="A58" s="1">
        <v>57</v>
      </c>
      <c r="AG58" s="9"/>
      <c r="AH58" s="10"/>
      <c r="AI58">
        <v>-657</v>
      </c>
    </row>
    <row r="59" spans="1:35" ht="12.75">
      <c r="A59" s="1">
        <v>58</v>
      </c>
      <c r="AG59" s="9"/>
      <c r="AH59" s="10"/>
      <c r="AI59">
        <v>-658</v>
      </c>
    </row>
    <row r="60" spans="1:35" ht="12.75">
      <c r="A60" s="1">
        <v>59</v>
      </c>
      <c r="AG60" s="9"/>
      <c r="AH60" s="10"/>
      <c r="AI60">
        <v>-659</v>
      </c>
    </row>
    <row r="61" spans="1:35" ht="12.75">
      <c r="A61" s="1">
        <v>60</v>
      </c>
      <c r="AG61" s="9"/>
      <c r="AH61" s="10"/>
      <c r="AI61">
        <v>-660</v>
      </c>
    </row>
    <row r="62" spans="1:35" ht="12.75">
      <c r="A62" s="11">
        <v>61</v>
      </c>
      <c r="AG62" s="9"/>
      <c r="AH62" s="10"/>
      <c r="AI62">
        <v>-665</v>
      </c>
    </row>
    <row r="63" spans="1:35" ht="12.75">
      <c r="A63" s="11">
        <v>62</v>
      </c>
      <c r="AG63" s="9"/>
      <c r="AH63" s="10"/>
      <c r="AI63">
        <v>-671</v>
      </c>
    </row>
    <row r="64" spans="1:35" ht="12.75">
      <c r="A64" s="11">
        <v>63</v>
      </c>
      <c r="AG64" s="9"/>
      <c r="AH64" s="10"/>
      <c r="AI64">
        <v>-666</v>
      </c>
    </row>
    <row r="65" spans="1:35" ht="12.75">
      <c r="A65" s="11">
        <v>64</v>
      </c>
      <c r="AG65" s="9"/>
      <c r="AH65" s="10"/>
      <c r="AI65">
        <v>-672</v>
      </c>
    </row>
    <row r="66" spans="1:35" ht="12.75">
      <c r="A66" s="1">
        <v>65</v>
      </c>
      <c r="AG66" s="9"/>
      <c r="AH66" s="10"/>
      <c r="AI66">
        <v>-673</v>
      </c>
    </row>
    <row r="67" spans="1:35" ht="12.75">
      <c r="A67" s="1">
        <v>66</v>
      </c>
      <c r="AG67" s="9"/>
      <c r="AH67" s="10"/>
      <c r="AI67">
        <v>-674</v>
      </c>
    </row>
    <row r="68" spans="1:35" ht="12.75">
      <c r="A68" s="1">
        <v>67</v>
      </c>
      <c r="AG68" s="9"/>
      <c r="AH68" s="10"/>
      <c r="AI68">
        <v>-667</v>
      </c>
    </row>
    <row r="69" spans="1:35" ht="12.75">
      <c r="A69" s="1">
        <v>68</v>
      </c>
      <c r="AG69" s="9"/>
      <c r="AH69" s="10"/>
      <c r="AI69">
        <v>-668</v>
      </c>
    </row>
    <row r="70" spans="1:35" ht="12.75">
      <c r="A70" s="1">
        <v>69</v>
      </c>
      <c r="AG70" s="9"/>
      <c r="AH70" s="10"/>
      <c r="AI70">
        <v>-675</v>
      </c>
    </row>
    <row r="71" spans="1:35" ht="12.75">
      <c r="A71" s="1">
        <v>70</v>
      </c>
      <c r="AG71" s="9"/>
      <c r="AH71" s="10"/>
      <c r="AI71">
        <v>-676</v>
      </c>
    </row>
    <row r="72" spans="1:35" ht="12.75">
      <c r="A72" s="1">
        <v>71</v>
      </c>
      <c r="AG72" s="9"/>
      <c r="AH72" s="10"/>
      <c r="AI72">
        <v>-663</v>
      </c>
    </row>
    <row r="73" spans="1:35" ht="12.75">
      <c r="A73" s="1">
        <v>72</v>
      </c>
      <c r="AG73" s="9"/>
      <c r="AH73" s="10"/>
      <c r="AI73">
        <v>-664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48" sqref="B48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75</v>
      </c>
    </row>
    <row r="2" spans="1:2" ht="12.75">
      <c r="A2" t="s">
        <v>2</v>
      </c>
      <c r="B2" s="193" t="s">
        <v>78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70"/>
  <sheetViews>
    <sheetView showGridLines="0" tabSelected="1" zoomScale="80" zoomScaleNormal="80" zoomScalePageLayoutView="0" workbookViewId="0" topLeftCell="A1">
      <selection activeCell="H11" sqref="H11"/>
    </sheetView>
  </sheetViews>
  <sheetFormatPr defaultColWidth="10.28125" defaultRowHeight="12.75"/>
  <cols>
    <col min="1" max="1" width="3.57421875" style="43" customWidth="1"/>
    <col min="2" max="12" width="3.57421875" style="15" customWidth="1"/>
    <col min="13" max="13" width="3.57421875" style="14" customWidth="1"/>
    <col min="14" max="15" width="3.57421875" style="15" customWidth="1"/>
    <col min="16" max="16" width="3.57421875" style="14" customWidth="1"/>
    <col min="17" max="17" width="3.57421875" style="15" customWidth="1"/>
    <col min="18" max="18" width="4.7109375" style="15" customWidth="1"/>
    <col min="19" max="20" width="3.57421875" style="15" customWidth="1"/>
    <col min="21" max="21" width="3.57421875" style="14" customWidth="1"/>
    <col min="22" max="23" width="3.57421875" style="15" customWidth="1"/>
    <col min="24" max="24" width="3.57421875" style="14" customWidth="1"/>
    <col min="25" max="25" width="3.57421875" style="15" customWidth="1"/>
    <col min="26" max="26" width="4.7109375" style="15" customWidth="1"/>
    <col min="27" max="28" width="3.57421875" style="15" customWidth="1"/>
    <col min="29" max="29" width="3.57421875" style="14" customWidth="1"/>
    <col min="30" max="31" width="3.57421875" style="15" customWidth="1"/>
    <col min="32" max="32" width="3.57421875" style="14" customWidth="1"/>
    <col min="33" max="33" width="3.57421875" style="15" customWidth="1"/>
    <col min="34" max="34" width="4.7109375" style="15" customWidth="1"/>
    <col min="35" max="36" width="3.57421875" style="15" customWidth="1"/>
    <col min="37" max="37" width="3.57421875" style="14" customWidth="1"/>
    <col min="38" max="39" width="3.57421875" style="15" customWidth="1"/>
    <col min="40" max="40" width="3.57421875" style="14" customWidth="1"/>
    <col min="41" max="41" width="3.57421875" style="15" customWidth="1"/>
    <col min="42" max="42" width="4.7109375" style="15" customWidth="1"/>
    <col min="43" max="43" width="3.57421875" style="14" customWidth="1"/>
    <col min="44" max="44" width="4.7109375" style="15" customWidth="1"/>
    <col min="45" max="46" width="3.57421875" style="15" customWidth="1"/>
    <col min="47" max="47" width="3.57421875" style="14" customWidth="1"/>
    <col min="48" max="49" width="3.57421875" style="15" customWidth="1"/>
    <col min="50" max="50" width="3.57421875" style="14" customWidth="1"/>
    <col min="51" max="51" width="3.57421875" style="15" customWidth="1"/>
    <col min="52" max="52" width="4.7109375" style="15" customWidth="1"/>
    <col min="53" max="54" width="3.57421875" style="15" customWidth="1"/>
    <col min="55" max="55" width="3.57421875" style="14" customWidth="1"/>
    <col min="56" max="57" width="3.57421875" style="15" customWidth="1"/>
    <col min="58" max="58" width="3.57421875" style="14" customWidth="1"/>
    <col min="59" max="59" width="3.57421875" style="15" customWidth="1"/>
    <col min="60" max="60" width="4.7109375" style="15" customWidth="1"/>
    <col min="61" max="62" width="3.57421875" style="15" customWidth="1"/>
    <col min="63" max="63" width="3.57421875" style="14" customWidth="1"/>
    <col min="64" max="65" width="3.57421875" style="15" customWidth="1"/>
    <col min="66" max="66" width="3.57421875" style="14" customWidth="1"/>
    <col min="67" max="67" width="3.57421875" style="15" customWidth="1"/>
    <col min="68" max="68" width="4.7109375" style="15" customWidth="1"/>
    <col min="69" max="70" width="3.57421875" style="15" customWidth="1"/>
    <col min="71" max="71" width="3.57421875" style="14" customWidth="1"/>
    <col min="72" max="73" width="3.57421875" style="15" customWidth="1"/>
    <col min="74" max="74" width="3.57421875" style="14" customWidth="1"/>
    <col min="75" max="75" width="3.57421875" style="15" customWidth="1"/>
    <col min="76" max="76" width="4.7109375" style="15" customWidth="1"/>
    <col min="77" max="78" width="3.57421875" style="15" customWidth="1"/>
    <col min="79" max="79" width="3.57421875" style="14" customWidth="1"/>
    <col min="80" max="81" width="3.57421875" style="15" customWidth="1"/>
    <col min="82" max="82" width="3.57421875" style="14" customWidth="1"/>
    <col min="83" max="83" width="3.57421875" style="15" customWidth="1"/>
    <col min="84" max="84" width="4.7109375" style="15" customWidth="1"/>
    <col min="85" max="91" width="3.57421875" style="15" customWidth="1"/>
    <col min="92" max="92" width="3.57421875" style="18" customWidth="1"/>
    <col min="93" max="93" width="3.57421875" style="15" customWidth="1"/>
    <col min="94" max="103" width="10.28125" style="15" customWidth="1"/>
    <col min="104" max="104" width="5.7109375" style="15" customWidth="1"/>
    <col min="105" max="16384" width="10.28125" style="15" customWidth="1"/>
  </cols>
  <sheetData>
    <row r="1" spans="11:93" ht="15.75" customHeight="1">
      <c r="K1" s="133"/>
      <c r="L1" s="134"/>
      <c r="M1" s="134"/>
      <c r="N1" s="134"/>
      <c r="O1" s="134"/>
      <c r="P1" s="134"/>
      <c r="Q1" s="134"/>
      <c r="R1" s="135"/>
      <c r="S1" s="133"/>
      <c r="T1" s="134"/>
      <c r="U1" s="134"/>
      <c r="V1" s="134"/>
      <c r="W1" s="134"/>
      <c r="X1" s="134"/>
      <c r="Y1" s="134"/>
      <c r="Z1" s="134"/>
      <c r="AA1" s="133"/>
      <c r="AB1" s="134"/>
      <c r="AC1" s="134"/>
      <c r="AD1" s="134"/>
      <c r="AE1" s="134"/>
      <c r="AF1" s="134"/>
      <c r="AG1" s="134"/>
      <c r="AH1" s="135"/>
      <c r="AQ1" s="133"/>
      <c r="AS1" s="134"/>
      <c r="AT1" s="134"/>
      <c r="AU1" s="134"/>
      <c r="AV1" s="134"/>
      <c r="AW1" s="134"/>
      <c r="AX1" s="134"/>
      <c r="AY1" s="135"/>
      <c r="AZ1" s="133"/>
      <c r="BA1" s="134"/>
      <c r="BB1" s="134"/>
      <c r="BC1" s="134"/>
      <c r="BD1" s="134"/>
      <c r="BE1" s="134"/>
      <c r="BF1" s="134"/>
      <c r="BG1" s="134"/>
      <c r="BH1" s="133"/>
      <c r="BI1" s="134"/>
      <c r="BJ1" s="134"/>
      <c r="BK1" s="134"/>
      <c r="BL1" s="134"/>
      <c r="BM1" s="134"/>
      <c r="BN1" s="134"/>
      <c r="BO1" s="135"/>
      <c r="BP1" s="133"/>
      <c r="BQ1" s="134"/>
      <c r="BR1" s="134"/>
      <c r="BS1" s="134"/>
      <c r="BT1" s="134"/>
      <c r="BU1" s="134"/>
      <c r="BV1" s="134"/>
      <c r="BW1" s="135"/>
      <c r="BX1" s="133"/>
      <c r="BY1" s="134"/>
      <c r="BZ1" s="134"/>
      <c r="CA1" s="134"/>
      <c r="CB1" s="134"/>
      <c r="CC1" s="134"/>
      <c r="CD1" s="134"/>
      <c r="CE1" s="134"/>
      <c r="CF1" s="135"/>
      <c r="CG1" s="211"/>
      <c r="CH1" s="209"/>
      <c r="CI1" s="209"/>
      <c r="CJ1" s="209"/>
      <c r="CK1" s="209"/>
      <c r="CL1" s="209"/>
      <c r="CM1" s="209"/>
      <c r="CN1" s="209"/>
      <c r="CO1" s="85"/>
    </row>
    <row r="2" spans="9:93" ht="15.75" customHeight="1">
      <c r="I2" s="90"/>
      <c r="J2" s="90"/>
      <c r="K2" s="16" t="s">
        <v>18</v>
      </c>
      <c r="L2" s="16"/>
      <c r="M2" s="16"/>
      <c r="N2" s="16"/>
      <c r="O2" s="16"/>
      <c r="P2" s="16"/>
      <c r="Q2" s="16"/>
      <c r="R2" s="16"/>
      <c r="S2" s="16" t="s">
        <v>17</v>
      </c>
      <c r="T2" s="16"/>
      <c r="U2" s="16"/>
      <c r="V2" s="16"/>
      <c r="W2" s="16"/>
      <c r="X2" s="16"/>
      <c r="Y2" s="16"/>
      <c r="Z2" s="16"/>
      <c r="AA2" s="16" t="s">
        <v>16</v>
      </c>
      <c r="AB2" s="16"/>
      <c r="AC2" s="16"/>
      <c r="AD2" s="16"/>
      <c r="AE2" s="16"/>
      <c r="AF2" s="16"/>
      <c r="AG2" s="16"/>
      <c r="AH2" s="16"/>
      <c r="AI2" s="16" t="s">
        <v>64</v>
      </c>
      <c r="AJ2" s="16"/>
      <c r="AK2" s="16"/>
      <c r="AL2" s="16"/>
      <c r="AM2" s="16"/>
      <c r="AN2" s="16"/>
      <c r="AO2" s="16"/>
      <c r="AP2" s="16"/>
      <c r="AR2" s="16" t="s">
        <v>65</v>
      </c>
      <c r="AS2" s="16"/>
      <c r="AT2" s="16"/>
      <c r="AU2" s="16"/>
      <c r="AV2" s="16"/>
      <c r="AW2" s="16"/>
      <c r="AX2" s="16"/>
      <c r="AY2" s="16"/>
      <c r="AZ2" s="16" t="s">
        <v>0</v>
      </c>
      <c r="BA2" s="16"/>
      <c r="BB2" s="16"/>
      <c r="BC2" s="16"/>
      <c r="BD2" s="16"/>
      <c r="BE2" s="16"/>
      <c r="BF2" s="16"/>
      <c r="BG2" s="16"/>
      <c r="BH2" s="16" t="s">
        <v>66</v>
      </c>
      <c r="BI2" s="16"/>
      <c r="BJ2" s="16"/>
      <c r="BK2" s="16"/>
      <c r="BL2" s="16"/>
      <c r="BM2" s="16"/>
      <c r="BN2" s="16"/>
      <c r="BO2" s="16"/>
      <c r="BP2" s="16" t="s">
        <v>67</v>
      </c>
      <c r="BQ2" s="16"/>
      <c r="BR2" s="16"/>
      <c r="BS2" s="16"/>
      <c r="BT2" s="16"/>
      <c r="BU2" s="16"/>
      <c r="BV2" s="16"/>
      <c r="BW2" s="16"/>
      <c r="BX2" s="16" t="s">
        <v>1</v>
      </c>
      <c r="BY2" s="16"/>
      <c r="BZ2" s="16"/>
      <c r="CA2" s="16"/>
      <c r="CB2" s="16"/>
      <c r="CC2" s="16"/>
      <c r="CD2" s="16"/>
      <c r="CE2" s="16"/>
      <c r="CF2" s="16"/>
      <c r="CG2" s="209"/>
      <c r="CH2" s="209"/>
      <c r="CI2" s="209"/>
      <c r="CJ2" s="209"/>
      <c r="CK2" s="209"/>
      <c r="CL2" s="209"/>
      <c r="CM2" s="209"/>
      <c r="CN2" s="209"/>
      <c r="CO2" s="18"/>
    </row>
    <row r="3" spans="1:93" ht="15.75" customHeight="1">
      <c r="A3" s="95"/>
      <c r="B3" s="88"/>
      <c r="C3" s="88"/>
      <c r="D3" s="88"/>
      <c r="E3" s="88"/>
      <c r="F3" s="88"/>
      <c r="G3" s="88"/>
      <c r="H3" s="88"/>
      <c r="I3" s="87"/>
      <c r="J3" s="24"/>
      <c r="K3" s="24"/>
      <c r="L3" s="24"/>
      <c r="M3" s="113"/>
      <c r="N3" s="24"/>
      <c r="O3" s="24"/>
      <c r="P3" s="113"/>
      <c r="Q3" s="90"/>
      <c r="R3" s="90"/>
      <c r="S3" s="24"/>
      <c r="T3" s="24"/>
      <c r="U3" s="113"/>
      <c r="V3" s="24"/>
      <c r="W3" s="24"/>
      <c r="X3" s="113"/>
      <c r="Y3" s="24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7"/>
      <c r="CH3" s="17"/>
      <c r="CI3" s="17"/>
      <c r="CJ3" s="17"/>
      <c r="CK3" s="17"/>
      <c r="CL3" s="17"/>
      <c r="CM3" s="17"/>
      <c r="CN3" s="17"/>
      <c r="CO3" s="18"/>
    </row>
    <row r="4" spans="10:59" ht="12" customHeight="1">
      <c r="J4" s="24"/>
      <c r="K4" s="24"/>
      <c r="L4" s="24"/>
      <c r="M4" s="113"/>
      <c r="N4" s="24"/>
      <c r="O4" s="24"/>
      <c r="P4" s="113"/>
      <c r="Q4" s="90"/>
      <c r="R4" s="90"/>
      <c r="S4" s="136"/>
      <c r="T4" s="137"/>
      <c r="U4" s="138"/>
      <c r="V4" s="137"/>
      <c r="W4" s="137"/>
      <c r="X4" s="138"/>
      <c r="Y4" s="4"/>
      <c r="AI4" s="22">
        <f>IF(AP4="","",CONCATENATE(VLOOKUP(AP7,NP,5,FALSE),"  ",VLOOKUP(AP7,NP,6,FALSE)))</f>
      </c>
      <c r="AJ4" s="22"/>
      <c r="AK4" s="108"/>
      <c r="AL4" s="22"/>
      <c r="AM4" s="22"/>
      <c r="AN4" s="108"/>
      <c r="AO4" s="22"/>
      <c r="AP4" s="21">
        <f>IF(VLOOKUP(AP7,NP,4,FALSE)=0,"",VLOOKUP(AP7,NP,4,FALSE))</f>
      </c>
      <c r="AQ4" s="202">
        <v>2</v>
      </c>
      <c r="AR4" s="20"/>
      <c r="AT4" s="14"/>
      <c r="AV4" s="14"/>
      <c r="AW4" s="14"/>
      <c r="AY4" s="198">
        <v>1</v>
      </c>
      <c r="AZ4" s="21">
        <f>IF(VLOOKUP(AZ7,NP,4,FALSE)=0,"",VLOOKUP(AZ7,NP,4,FALSE))</f>
      </c>
      <c r="BA4" s="22">
        <f>IF(AZ4="","",CONCATENATE(VLOOKUP(AZ7,NP,5,FALSE),"  ",VLOOKUP(AZ7,NP,6,FALSE)))</f>
      </c>
      <c r="BB4" s="22"/>
      <c r="BC4" s="108"/>
      <c r="BD4" s="22"/>
      <c r="BE4" s="22"/>
      <c r="BF4" s="108"/>
      <c r="BG4" s="22"/>
    </row>
    <row r="5" spans="10:60" ht="12" customHeight="1">
      <c r="J5" s="24"/>
      <c r="K5" s="24"/>
      <c r="L5" s="24"/>
      <c r="M5" s="113"/>
      <c r="N5" s="24"/>
      <c r="O5" s="24"/>
      <c r="P5" s="113"/>
      <c r="Q5" s="90"/>
      <c r="R5" s="90"/>
      <c r="AH5" s="96"/>
      <c r="AI5" s="84">
        <f>IF(AP4="","",CONCATENATE(VLOOKUP(AP7,NP,8,FALSE)," pts - ",VLOOKUP(AP7,NP,11,FALSE)))</f>
      </c>
      <c r="AJ5" s="84"/>
      <c r="AK5" s="115"/>
      <c r="AL5" s="84"/>
      <c r="AM5" s="84"/>
      <c r="AN5" s="115"/>
      <c r="AO5" s="84"/>
      <c r="AP5" s="195">
        <f>IF(OR(AP4="",VLOOKUP(AP7,NP,10,FALSE)=0),"",IF(LEN(VLOOKUP(AP7,NP,10,FALSE))=7,VLOOKUP(AP7,NP,10,FALSE),VLOOKUP(AP7,NP,10,FALSE)))</f>
      </c>
      <c r="AR5" s="20"/>
      <c r="AS5" s="20"/>
      <c r="AT5" s="20"/>
      <c r="AU5" s="123"/>
      <c r="AV5" s="20"/>
      <c r="AW5" s="20"/>
      <c r="AX5" s="123"/>
      <c r="AY5" s="23"/>
      <c r="AZ5" s="195">
        <f>IF(OR(AZ4="",VLOOKUP(AZ7,NP,10,FALSE)=0),"",IF(LEN(VLOOKUP(AZ7,NP,10,FALSE))=7,VLOOKUP(AZ7,NP,10,FALSE),VLOOKUP(AZ7,NP,10,FALSE)))</f>
      </c>
      <c r="BA5" s="25">
        <f>IF(AZ4="","",CONCATENATE(VLOOKUP(AZ7,NP,8,FALSE)," pts - ",VLOOKUP(AZ7,NP,11,FALSE)))</f>
      </c>
      <c r="BB5" s="25"/>
      <c r="BC5" s="19"/>
      <c r="BD5" s="25"/>
      <c r="BE5" s="25"/>
      <c r="BF5" s="19"/>
      <c r="BG5" s="25"/>
      <c r="BH5" s="26"/>
    </row>
    <row r="6" spans="17:60" ht="12" customHeight="1">
      <c r="Q6" s="90"/>
      <c r="R6" s="90"/>
      <c r="Z6" s="24"/>
      <c r="AH6" s="140">
        <v>3</v>
      </c>
      <c r="AR6" s="27"/>
      <c r="AS6" s="28"/>
      <c r="AT6" s="28"/>
      <c r="AU6" s="110"/>
      <c r="AV6" s="28"/>
      <c r="AW6" s="28"/>
      <c r="AX6" s="110"/>
      <c r="AY6" s="20"/>
      <c r="AZ6" s="13"/>
      <c r="BA6" s="29"/>
      <c r="BB6" s="29"/>
      <c r="BC6" s="83"/>
      <c r="BD6" s="29"/>
      <c r="BE6" s="29"/>
      <c r="BF6" s="83"/>
      <c r="BG6" s="30"/>
      <c r="BH6" s="141">
        <v>1</v>
      </c>
    </row>
    <row r="7" spans="17:67" ht="12" customHeight="1">
      <c r="Q7" s="90"/>
      <c r="R7" s="90"/>
      <c r="AA7" s="22">
        <f>IF(AH7="","",CONCATENATE(VLOOKUP(AH13,NP,5,FALSE),"  ",VLOOKUP(AH13,NP,6,FALSE)))</f>
      </c>
      <c r="AB7" s="22"/>
      <c r="AC7" s="108"/>
      <c r="AD7" s="22"/>
      <c r="AE7" s="22"/>
      <c r="AF7" s="108"/>
      <c r="AG7" s="22"/>
      <c r="AH7" s="97">
        <f>IF(VLOOKUP(AH13,NP,4,FALSE)=0,"",VLOOKUP(AH13,NP,4,FALSE))</f>
      </c>
      <c r="AI7" s="142" t="s">
        <v>63</v>
      </c>
      <c r="AJ7" s="142"/>
      <c r="AK7" s="143">
        <f>IF(VLOOKUP(AP7,NP,32,FALSE)="","",IF(VLOOKUP(AP7,NP,32,FALSE)=0,"",VLOOKUP(AP7,NP,32,FALSE)))</f>
      </c>
      <c r="AL7" s="144">
        <f>IF(VLOOKUP(AP7,NP,33,FALSE)="","",IF(VLOOKUP(AP7,NP,34,FALSE)=2,"",VLOOKUP(AP7,NP,34,FALSE)))</f>
      </c>
      <c r="AM7" s="144"/>
      <c r="AN7" s="145">
        <f>IF(VLOOKUP(AP7,NP,33,FALSE)="","",IF(VLOOKUP(AP7,NP,33,FALSE)=0,"",VLOOKUP(AP7,NP,33,FALSE)))</f>
      </c>
      <c r="AO7" s="146"/>
      <c r="AP7" s="147">
        <v>41</v>
      </c>
      <c r="AR7" s="31"/>
      <c r="AS7" s="32"/>
      <c r="AT7" s="32"/>
      <c r="AU7" s="124"/>
      <c r="AV7" s="32"/>
      <c r="AW7" s="32"/>
      <c r="AX7" s="124"/>
      <c r="AY7" s="23"/>
      <c r="AZ7" s="148">
        <v>9</v>
      </c>
      <c r="BA7" s="142" t="s">
        <v>63</v>
      </c>
      <c r="BB7" s="142"/>
      <c r="BC7" s="143">
        <f>IF(VLOOKUP(AZ7,NP,32,FALSE)="","",IF(VLOOKUP(AZ7,NP,32,FALSE)=0,"",VLOOKUP(AZ7,NP,32,FALSE)))</f>
      </c>
      <c r="BD7" s="144">
        <f>IF(VLOOKUP(AZ7,NP,33,FALSE)="","",IF(VLOOKUP(AZ7,NP,34,FALSE)=2,"",VLOOKUP(AZ7,NP,34,FALSE)))</f>
      </c>
      <c r="BE7" s="144"/>
      <c r="BF7" s="145">
        <f>IF(VLOOKUP(AZ7,NP,33,FALSE)="","",IF(VLOOKUP(AZ7,NP,33,FALSE)=0,"",VLOOKUP(AZ7,NP,33,FALSE)))</f>
      </c>
      <c r="BG7" s="146"/>
      <c r="BH7" s="33">
        <f>IF(VLOOKUP(BH13,NP,4,FALSE)=0,"",VLOOKUP(BH13,NP,4,FALSE))</f>
      </c>
      <c r="BI7" s="22">
        <f>IF(BH7="","",CONCATENATE(VLOOKUP(BH13,NP,5,FALSE),"  ",VLOOKUP(BH13,NP,6,FALSE)))</f>
      </c>
      <c r="BJ7" s="22"/>
      <c r="BK7" s="108"/>
      <c r="BL7" s="22"/>
      <c r="BM7" s="22"/>
      <c r="BN7" s="108"/>
      <c r="BO7" s="22"/>
    </row>
    <row r="8" spans="17:68" ht="12" customHeight="1">
      <c r="Q8" s="90"/>
      <c r="R8" s="90"/>
      <c r="Z8" s="98"/>
      <c r="AA8" s="84">
        <f>IF(AH7="","",CONCATENATE(VLOOKUP(AH13,NP,8,FALSE)," pts - ",VLOOKUP(AH13,NP,11,FALSE)))</f>
      </c>
      <c r="AB8" s="84"/>
      <c r="AC8" s="115"/>
      <c r="AD8" s="84"/>
      <c r="AE8" s="84"/>
      <c r="AF8" s="115"/>
      <c r="AG8" s="84"/>
      <c r="AH8" s="98"/>
      <c r="AQ8" s="203">
        <v>3</v>
      </c>
      <c r="AR8" s="21">
        <f>IF(VLOOKUP(AR10,NP,4,FALSE)=0,"",VLOOKUP(AR10,NP,4,FALSE))</f>
      </c>
      <c r="AS8" s="22">
        <f>IF(AR8="","",CONCATENATE(VLOOKUP(AR10,NP,5,FALSE),"  ",VLOOKUP(AR10,NP,6,FALSE)))</f>
      </c>
      <c r="AT8" s="22"/>
      <c r="AU8" s="108"/>
      <c r="AV8" s="22"/>
      <c r="AW8" s="22"/>
      <c r="AX8" s="108"/>
      <c r="AY8" s="22"/>
      <c r="AZ8" s="2"/>
      <c r="BA8" s="137"/>
      <c r="BB8" s="137"/>
      <c r="BC8" s="138"/>
      <c r="BD8" s="137"/>
      <c r="BE8" s="137"/>
      <c r="BF8" s="138"/>
      <c r="BG8" s="4"/>
      <c r="BH8" s="34"/>
      <c r="BI8" s="25">
        <f>IF(BH7="","",CONCATENATE(VLOOKUP(BH13,NP,8,FALSE)," pts - ",VLOOKUP(BH13,NP,11,FALSE)))</f>
      </c>
      <c r="BJ8" s="25"/>
      <c r="BK8" s="19"/>
      <c r="BL8" s="25"/>
      <c r="BM8" s="25"/>
      <c r="BN8" s="19"/>
      <c r="BO8" s="25"/>
      <c r="BP8" s="26"/>
    </row>
    <row r="9" spans="17:68" ht="12" customHeight="1">
      <c r="Q9" s="90"/>
      <c r="R9" s="90"/>
      <c r="Z9" s="96"/>
      <c r="AA9" s="84">
        <f>IF(AH7="","",CONCATENATE(IF(VLOOKUP(AP7,NP,23,FALSE)="","",IF(VLOOKUP(AP7,NP,12,FALSE)=1,VLOOKUP(AP7,NP,23,FALSE),-VLOOKUP(AP7,NP,23,FALSE))),IF(VLOOKUP(AP7,NP,24,FALSE)="","",CONCATENATE(" / ",IF(VLOOKUP(AP7,NP,12,FALSE)=1,VLOOKUP(AP7,NP,24,FALSE),-VLOOKUP(AP7,NP,24,FALSE)))),IF(VLOOKUP(AP7,NP,25,FALSE)="","",CONCATENATE(" / ",IF(VLOOKUP(AP7,NP,12,FALSE)=1,VLOOKUP(AP7,NP,25,FALSE),-VLOOKUP(AP7,NP,25,FALSE)))),IF(VLOOKUP(AP7,NP,26,FALSE)="","",CONCATENATE(" / ",IF(VLOOKUP(AP7,NP,12,FALSE)=1,VLOOKUP(AP7,NP,26,FALSE),-VLOOKUP(AP7,NP,26,FALSE)))),IF(VLOOKUP(AP7,NP,27,FALSE)="","",CONCATENATE(" / ",IF(VLOOKUP(AP7,NP,12,FALSE)=1,VLOOKUP(AP7,NP,27,FALSE),-VLOOKUP(AP7,NP,27,FALSE)))),IF(VLOOKUP(AP7,NP,28)="","",CONCATENATE(" / ",IF(VLOOKUP(AP7,NP,12)=1,VLOOKUP(AP7,NP,28),-VLOOKUP(AP7,NP,28)))),IF(VLOOKUP(AP7,NP,29)="","",CONCATENATE(" / ",IF(VLOOKUP(AP7,NP,12)=1,VLOOKUP(AP7,NP,29),-VLOOKUP(AP7,NP,29))))))</f>
      </c>
      <c r="AB9" s="84"/>
      <c r="AC9" s="115"/>
      <c r="AD9" s="84"/>
      <c r="AE9" s="84"/>
      <c r="AF9" s="115"/>
      <c r="AH9" s="96"/>
      <c r="AP9" s="149"/>
      <c r="AR9" s="195">
        <f>IF(OR(AR8="",VLOOKUP(AR10,NP,10,FALSE)=0),"",IF(LEN(VLOOKUP(AR10,NP,10,FALSE))=7,VLOOKUP(AR10,NP,10,FALSE),VLOOKUP(AR10,NP,10,FALSE)))</f>
      </c>
      <c r="AS9" s="25">
        <f>IF(AR8="","",CONCATENATE(VLOOKUP(AR10,NP,8,FALSE)," pts - ",VLOOKUP(AR10,NP,11,FALSE)))</f>
      </c>
      <c r="AT9" s="25"/>
      <c r="AU9" s="19"/>
      <c r="AV9" s="25"/>
      <c r="AW9" s="25"/>
      <c r="AX9" s="19"/>
      <c r="AY9" s="25"/>
      <c r="AZ9" s="150"/>
      <c r="BA9" s="136"/>
      <c r="BB9" s="137"/>
      <c r="BC9" s="138"/>
      <c r="BD9" s="137"/>
      <c r="BE9" s="137"/>
      <c r="BF9" s="138"/>
      <c r="BG9" s="4"/>
      <c r="BH9" s="35"/>
      <c r="BI9" s="25">
        <f>IF(BH7="","",CONCATENATE(IF(VLOOKUP(AZ7,NP,23,FALSE)="","",IF(VLOOKUP(AZ7,NP,12,FALSE)=1,VLOOKUP(AZ7,NP,23,FALSE),-VLOOKUP(AZ7,NP,23,FALSE))),IF(VLOOKUP(AZ7,NP,24,FALSE)="","",CONCATENATE(" / ",IF(VLOOKUP(AZ7,NP,12,FALSE)=1,VLOOKUP(AZ7,NP,24,FALSE),-VLOOKUP(AZ7,NP,24,FALSE)))),IF(VLOOKUP(AZ7,NP,25,FALSE)="","",CONCATENATE(" / ",IF(VLOOKUP(AZ7,NP,12,FALSE)=1,VLOOKUP(AZ7,NP,25,FALSE),-VLOOKUP(AZ7,NP,25,FALSE)))),IF(VLOOKUP(AZ7,NP,26,FALSE)="","",CONCATENATE(" / ",IF(VLOOKUP(AZ7,NP,12,FALSE)=1,VLOOKUP(AZ7,NP,26,FALSE),-VLOOKUP(AZ7,NP,26,FALSE)))),IF(VLOOKUP(AZ7,NP,27,FALSE)="","",CONCATENATE(" / ",IF(VLOOKUP(AZ7,NP,12,FALSE)=1,VLOOKUP(AZ7,NP,27,FALSE),-VLOOKUP(AZ7,NP,27,FALSE)))),IF(VLOOKUP(AZ7,NP,28)="","",CONCATENATE(" / ",IF(VLOOKUP(AZ7,NP,12)=1,VLOOKUP(AZ7,NP,28),-VLOOKUP(AZ7,NP,28)))),IF(VLOOKUP(AZ7,NP,29)="","",CONCATENATE(" / ",IF(VLOOKUP(AZ7,NP,12)=1,VLOOKUP(AZ7,NP,29),-VLOOKUP(AZ7,NP,29))))))</f>
      </c>
      <c r="BJ9" s="25"/>
      <c r="BK9" s="19"/>
      <c r="BL9" s="25"/>
      <c r="BM9" s="25"/>
      <c r="BN9" s="19"/>
      <c r="BO9" s="25"/>
      <c r="BP9" s="26"/>
    </row>
    <row r="10" spans="17:68" ht="12" customHeight="1">
      <c r="Q10" s="90"/>
      <c r="R10" s="90"/>
      <c r="Z10" s="98"/>
      <c r="AH10" s="96"/>
      <c r="AI10" s="22">
        <f>IF(AP10="","",IF(VLOOKUP(AR10,NP,12,FALSE)=0,CONCATENATE(VLOOKUP(AR10,NP,5,FALSE),"  ",VLOOKUP(AR10,NP,6,FALSE)),IF(VLOOKUP(AR10,NP,22,FALSE)=0,CONCATENATE(VLOOKUP(AR10,NP,15,FALSE),"  ",VLOOKUP(AR10,NP,16,FALSE)),"")))</f>
      </c>
      <c r="AJ10" s="22"/>
      <c r="AK10" s="108"/>
      <c r="AL10" s="22"/>
      <c r="AM10" s="22"/>
      <c r="AN10" s="108"/>
      <c r="AO10" s="22"/>
      <c r="AP10" s="97">
        <f>IF(AND(VLOOKUP(AR10,NP,12,FALSE)=0,VLOOKUP(AR10,NP,22,FALSE)=0),"",IF(VLOOKUP(AR10,NP,12,FALSE)=0,VLOOKUP(AR10,NP,4,FALSE),IF(VLOOKUP(AR10,NP,22,FALSE)=0,VLOOKUP(AR10,NP,14,FALSE),"")))</f>
      </c>
      <c r="AR10" s="151">
        <v>1</v>
      </c>
      <c r="AS10" s="142" t="s">
        <v>63</v>
      </c>
      <c r="AT10" s="142"/>
      <c r="AU10" s="143">
        <f>IF(VLOOKUP(AR10,NP,32,FALSE)="","",IF(VLOOKUP(AR10,NP,32,FALSE)=0,"",VLOOKUP(AR10,NP,32,FALSE)))</f>
      </c>
      <c r="AV10" s="144">
        <f>IF(VLOOKUP(AR10,NP,33,FALSE)="","",IF(VLOOKUP(AR10,NP,34,FALSE)=2,"",VLOOKUP(AR10,NP,34,FALSE)))</f>
      </c>
      <c r="AW10" s="144"/>
      <c r="AX10" s="145" t="str">
        <f>IF(VLOOKUP(AR10,NP,33,FALSE)="","",IF(VLOOKUP(AR10,NP,33,FALSE)=0,"",VLOOKUP(AR10,NP,33,FALSE)))</f>
        <v> </v>
      </c>
      <c r="AY10" s="146"/>
      <c r="AZ10" s="33">
        <f>IF(VLOOKUP(AZ7,NP,14,FALSE)=0,"",VLOOKUP(AZ7,NP,14,FALSE))</f>
      </c>
      <c r="BA10" s="22">
        <f>IF(AZ10="","",CONCATENATE(VLOOKUP(AZ7,NP,15,FALSE),"  ",VLOOKUP(AZ7,NP,16,FALSE)))</f>
      </c>
      <c r="BB10" s="22"/>
      <c r="BC10" s="108"/>
      <c r="BD10" s="22"/>
      <c r="BE10" s="22"/>
      <c r="BF10" s="108"/>
      <c r="BG10" s="22"/>
      <c r="BH10" s="26"/>
      <c r="BO10" s="30"/>
      <c r="BP10" s="26"/>
    </row>
    <row r="11" spans="1:68" ht="12" customHeight="1">
      <c r="A11" s="99"/>
      <c r="B11" s="24"/>
      <c r="C11" s="24"/>
      <c r="D11" s="24"/>
      <c r="E11" s="24"/>
      <c r="F11" s="24"/>
      <c r="G11" s="24"/>
      <c r="H11" s="13"/>
      <c r="P11" s="114"/>
      <c r="Q11" s="90"/>
      <c r="R11" s="90"/>
      <c r="Z11" s="96"/>
      <c r="AA11" s="137"/>
      <c r="AB11" s="137"/>
      <c r="AC11" s="138"/>
      <c r="AD11" s="137"/>
      <c r="AE11" s="137"/>
      <c r="AF11" s="138"/>
      <c r="AI11" s="84">
        <f>IF(AP10="","",IF(VLOOKUP(AR10,NP,12,FALSE)=0,CONCATENATE(VLOOKUP(AR10,NP,8,FALSE)," pts - ",VLOOKUP(AR10,NP,11,FALSE)),IF(VLOOKUP(AR10,NP,22,FALSE)=0,CONCATENATE(VLOOKUP(AR10,NP,18,FALSE)," pts - ",VLOOKUP(AR10,NP,21,FALSE)),"")))</f>
      </c>
      <c r="AJ11" s="84"/>
      <c r="AK11" s="120"/>
      <c r="AL11" s="36"/>
      <c r="AM11" s="36"/>
      <c r="AN11" s="120"/>
      <c r="AO11" s="36"/>
      <c r="AP11" s="149">
        <v>3</v>
      </c>
      <c r="AR11" s="2"/>
      <c r="AS11" s="136"/>
      <c r="AT11" s="136"/>
      <c r="AU11" s="152"/>
      <c r="AV11" s="136"/>
      <c r="AW11" s="136"/>
      <c r="AX11" s="152"/>
      <c r="AY11" s="153"/>
      <c r="AZ11" s="154">
        <v>4</v>
      </c>
      <c r="BA11" s="36">
        <f>IF(AZ10="","",CONCATENATE(VLOOKUP(AZ7,NP,18,FALSE)," pts - ",VLOOKUP(AZ7,NP,21,FALSE)))</f>
      </c>
      <c r="BB11" s="36"/>
      <c r="BC11" s="120"/>
      <c r="BD11" s="36"/>
      <c r="BE11" s="36"/>
      <c r="BF11" s="120"/>
      <c r="BG11" s="36"/>
      <c r="BH11" s="30"/>
      <c r="BO11" s="30"/>
      <c r="BP11" s="26"/>
    </row>
    <row r="12" spans="1:68" ht="12" customHeight="1">
      <c r="A12" s="99"/>
      <c r="B12" s="24"/>
      <c r="C12" s="24"/>
      <c r="D12" s="24"/>
      <c r="E12" s="24"/>
      <c r="F12" s="24"/>
      <c r="G12" s="24"/>
      <c r="H12" s="13"/>
      <c r="P12" s="114"/>
      <c r="Q12" s="90"/>
      <c r="R12" s="90"/>
      <c r="Z12" s="140">
        <v>3</v>
      </c>
      <c r="AA12" s="136"/>
      <c r="AB12" s="137"/>
      <c r="AC12" s="138"/>
      <c r="AD12" s="137"/>
      <c r="AE12" s="137"/>
      <c r="AF12" s="138"/>
      <c r="AP12" s="96"/>
      <c r="AQ12" s="200">
        <v>4</v>
      </c>
      <c r="AR12" s="21">
        <f>IF(VLOOKUP(AR10,NP,14,FALSE)=0,"",VLOOKUP(AR10,NP,14,FALSE))</f>
      </c>
      <c r="AS12" s="22">
        <f>IF(AR12="","",CONCATENATE(VLOOKUP(AR10,NP,15,FALSE),"  ",VLOOKUP(AR10,NP,16,FALSE)))</f>
      </c>
      <c r="AT12" s="155"/>
      <c r="AU12" s="156"/>
      <c r="AV12" s="155"/>
      <c r="AW12" s="155"/>
      <c r="AX12" s="156"/>
      <c r="AY12" s="3"/>
      <c r="AZ12" s="35"/>
      <c r="BA12" s="25">
        <f>IF(AZ10="","",CONCATENATE(IF(VLOOKUP(AR10,NP,23,FALSE)="","",IF(VLOOKUP(AR10,NP,12,FALSE)=1,VLOOKUP(AR10,NP,23,FALSE),-VLOOKUP(AR10,NP,23,FALSE))),IF(VLOOKUP(AR10,NP,24,FALSE)="","",CONCATENATE(" / ",IF(VLOOKUP(AR10,NP,12,FALSE)=1,VLOOKUP(AR10,NP,24,FALSE),-VLOOKUP(AR10,NP,24,FALSE)))),IF(VLOOKUP(AR10,NP,25,FALSE)="","",CONCATENATE(" / ",IF(VLOOKUP(AR10,NP,12,FALSE)=1,VLOOKUP(AR10,NP,25,FALSE),-VLOOKUP(AR10,NP,25,FALSE)))),IF(VLOOKUP(AR10,NP,26,FALSE)="","",CONCATENATE(" / ",IF(VLOOKUP(AR10,NP,12,FALSE)=1,VLOOKUP(AR10,NP,26,FALSE),-VLOOKUP(AR10,NP,26,FALSE)))),IF(VLOOKUP(AR10,NP,27,FALSE)="","",CONCATENATE(" / ",IF(VLOOKUP(AR10,NP,12,FALSE)=1,VLOOKUP(AR10,NP,27,FALSE),-VLOOKUP(AR10,NP,27,FALSE)))),IF(VLOOKUP(AR10,NP,28)="","",CONCATENATE(" / ",IF(VLOOKUP(AR10,NP,12)=1,VLOOKUP(AR10,NP,28),-VLOOKUP(AR10,NP,28)))),IF(VLOOKUP(AR10,NP,29)="","",CONCATENATE(" / ",IF(VLOOKUP(AR10,NP,12)=1,VLOOKUP(AR10,NP,29),-VLOOKUP(AR10,NP,29))))))</f>
      </c>
      <c r="BB12" s="25"/>
      <c r="BC12" s="19"/>
      <c r="BD12" s="25"/>
      <c r="BE12" s="25"/>
      <c r="BF12" s="19"/>
      <c r="BG12" s="25"/>
      <c r="BH12" s="30"/>
      <c r="BO12" s="30"/>
      <c r="BP12" s="141">
        <v>1</v>
      </c>
    </row>
    <row r="13" spans="1:75" ht="12" customHeight="1">
      <c r="A13" s="99"/>
      <c r="B13" s="24"/>
      <c r="C13" s="24"/>
      <c r="D13" s="24"/>
      <c r="E13" s="24"/>
      <c r="F13" s="24"/>
      <c r="G13" s="24"/>
      <c r="H13" s="13"/>
      <c r="P13" s="114"/>
      <c r="Q13" s="90"/>
      <c r="R13" s="90"/>
      <c r="S13" s="22">
        <f>IF(Z13="","",CONCATENATE(VLOOKUP(Z25,NP,5,FALSE),"  ",VLOOKUP(Z25,NP,6,FALSE)))</f>
      </c>
      <c r="T13" s="22"/>
      <c r="U13" s="108"/>
      <c r="V13" s="22"/>
      <c r="W13" s="22"/>
      <c r="X13" s="108"/>
      <c r="Y13" s="22"/>
      <c r="Z13" s="233">
        <f>IF(VLOOKUP(Z25,NP,4,FALSE)=0,"",VLOOKUP(Z25,NP,4,FALSE))</f>
      </c>
      <c r="AA13" s="142" t="s">
        <v>63</v>
      </c>
      <c r="AB13" s="142"/>
      <c r="AC13" s="143">
        <f>IF(VLOOKUP(AH13,NP,32,FALSE)="","",IF(VLOOKUP(AH13,NP,32,FALSE)=0,"",VLOOKUP(AH13,NP,32,FALSE)))</f>
      </c>
      <c r="AD13" s="144">
        <f>IF(VLOOKUP(AH13,NP,33,FALSE)="","",IF(VLOOKUP(AH13,NP,34,FALSE)=2,"",VLOOKUP(AH13,NP,34,FALSE)))</f>
      </c>
      <c r="AE13" s="144"/>
      <c r="AF13" s="145">
        <f>IF(VLOOKUP(AH13,NP,33,FALSE)="","",IF(VLOOKUP(AH13,NP,33,FALSE)=0,"",VLOOKUP(AH13,NP,33,FALSE)))</f>
      </c>
      <c r="AG13" s="146"/>
      <c r="AH13" s="148">
        <v>49</v>
      </c>
      <c r="AR13" s="195">
        <f>IF(OR(AR12="",VLOOKUP(AR10,NP,20,FALSE)=0),"",IF(LEN(VLOOKUP(AR10,NP,20,FALSE))=7,VLOOKUP(AR10,NP,20,FALSE),VLOOKUP(AR10,NP,20,FALSE)))</f>
      </c>
      <c r="AS13" s="25">
        <f>IF(AR12="","",CONCATENATE(VLOOKUP(AR10,NP,18,FALSE)," pts - ",VLOOKUP(AR10,NP,21,FALSE)))</f>
      </c>
      <c r="AT13" s="25"/>
      <c r="AU13" s="19"/>
      <c r="AV13" s="25"/>
      <c r="AW13" s="25"/>
      <c r="AX13" s="19"/>
      <c r="AY13" s="25"/>
      <c r="AZ13" s="153"/>
      <c r="BA13" s="157"/>
      <c r="BB13" s="157"/>
      <c r="BC13" s="158"/>
      <c r="BD13" s="159"/>
      <c r="BE13" s="159"/>
      <c r="BF13" s="158"/>
      <c r="BG13" s="157"/>
      <c r="BH13" s="160">
        <v>17</v>
      </c>
      <c r="BI13" s="142" t="s">
        <v>63</v>
      </c>
      <c r="BJ13" s="142"/>
      <c r="BK13" s="143">
        <f>IF(VLOOKUP(BH13,NP,32,FALSE)="","",IF(VLOOKUP(BH13,NP,32,FALSE)=0,"",VLOOKUP(BH13,NP,32,FALSE)))</f>
      </c>
      <c r="BL13" s="144">
        <f>IF(VLOOKUP(BH13,NP,33,FALSE)="","",IF(VLOOKUP(BH13,NP,34,FALSE)=2,"",VLOOKUP(BH13,NP,34,FALSE)))</f>
      </c>
      <c r="BM13" s="144"/>
      <c r="BN13" s="145">
        <f>IF(VLOOKUP(BH13,NP,33,FALSE)="","",IF(VLOOKUP(BH13,NP,33,FALSE)=0,"",VLOOKUP(BH13,NP,33,FALSE)))</f>
      </c>
      <c r="BO13" s="146"/>
      <c r="BP13" s="33">
        <f>IF(VLOOKUP(BP25,NP,4,FALSE)=0,"",VLOOKUP(BP25,NP,4,FALSE))</f>
      </c>
      <c r="BQ13" s="22">
        <f>IF(BP13="","",CONCATENATE(VLOOKUP(BP25,NP,5,FALSE),"  ",VLOOKUP(BP25,NP,6,FALSE)))</f>
      </c>
      <c r="BR13" s="22"/>
      <c r="BS13" s="108"/>
      <c r="BT13" s="22"/>
      <c r="BU13" s="22"/>
      <c r="BV13" s="108"/>
      <c r="BW13" s="22"/>
    </row>
    <row r="14" spans="1:76" ht="12" customHeight="1">
      <c r="A14" s="99"/>
      <c r="B14" s="24"/>
      <c r="C14" s="24"/>
      <c r="D14" s="24"/>
      <c r="E14" s="24"/>
      <c r="F14" s="24"/>
      <c r="G14" s="24"/>
      <c r="H14" s="13"/>
      <c r="R14" s="100"/>
      <c r="S14" s="84">
        <f>IF(Z13="","",CONCATENATE(VLOOKUP(Z25,NP,8,FALSE)," pts - ",VLOOKUP(Z25,NP,11,FALSE)))</f>
      </c>
      <c r="T14" s="84"/>
      <c r="U14" s="115"/>
      <c r="V14" s="84"/>
      <c r="W14" s="84"/>
      <c r="X14" s="115"/>
      <c r="Y14" s="84"/>
      <c r="Z14" s="96"/>
      <c r="AQ14" s="201">
        <v>5</v>
      </c>
      <c r="AR14" s="21">
        <f>IF(VLOOKUP(AR16,NP,4,FALSE)=0,"",VLOOKUP(AR16,NP,4,FALSE))</f>
      </c>
      <c r="AS14" s="22">
        <f>IF(AR14="","",CONCATENATE(VLOOKUP(AR16,NP,5,FALSE),"  ",VLOOKUP(AR16,NP,6,FALSE)))</f>
      </c>
      <c r="AT14" s="22"/>
      <c r="AU14" s="108"/>
      <c r="AV14" s="22"/>
      <c r="AW14" s="22"/>
      <c r="AX14" s="108"/>
      <c r="AY14" s="22"/>
      <c r="AZ14" s="2"/>
      <c r="BA14" s="137"/>
      <c r="BB14" s="137"/>
      <c r="BC14" s="138"/>
      <c r="BD14" s="137"/>
      <c r="BE14" s="137"/>
      <c r="BF14" s="138"/>
      <c r="BG14" s="4"/>
      <c r="BO14" s="30"/>
      <c r="BP14" s="34"/>
      <c r="BQ14" s="25">
        <f>IF(BP13="","",CONCATENATE(VLOOKUP(BP25,NP,8,FALSE)," pts - ",VLOOKUP(BP25,NP,11,FALSE)))</f>
      </c>
      <c r="BR14" s="25"/>
      <c r="BS14" s="19"/>
      <c r="BT14" s="25"/>
      <c r="BU14" s="25"/>
      <c r="BV14" s="19"/>
      <c r="BW14" s="25"/>
      <c r="BX14" s="26"/>
    </row>
    <row r="15" spans="1:76" ht="12" customHeight="1">
      <c r="A15" s="99"/>
      <c r="B15" s="24"/>
      <c r="C15" s="24"/>
      <c r="D15" s="24"/>
      <c r="E15" s="24"/>
      <c r="F15" s="24"/>
      <c r="G15" s="24"/>
      <c r="H15" s="13"/>
      <c r="P15" s="114"/>
      <c r="R15" s="100"/>
      <c r="S15" s="84">
        <f>IF(Z13="","",CONCATENATE(IF(VLOOKUP(AH13,NP,23,FALSE)="","",IF(VLOOKUP(AH13,NP,12,FALSE)=1,VLOOKUP(AH13,NP,23,FALSE),-VLOOKUP(AH13,NP,23,FALSE))),IF(VLOOKUP(AH13,NP,24,FALSE)="","",CONCATENATE(" / ",IF(VLOOKUP(AH13,NP,12,FALSE)=1,VLOOKUP(AH13,NP,24,FALSE),-VLOOKUP(AH13,NP,24,FALSE)))),IF(VLOOKUP(AH13,NP,25,FALSE)="","",CONCATENATE(" / ",IF(VLOOKUP(AH13,NP,12,FALSE)=1,VLOOKUP(AH13,NP,25,FALSE),-VLOOKUP(AH13,NP,25,FALSE)))),IF(VLOOKUP(AH13,NP,26,FALSE)="","",CONCATENATE(" / ",IF(VLOOKUP(AH13,NP,12,FALSE)=1,VLOOKUP(AH13,NP,26,FALSE),-VLOOKUP(AH13,NP,26,FALSE)))),IF(VLOOKUP(AH13,NP,27,FALSE)="","",CONCATENATE(" / ",IF(VLOOKUP(AH13,NP,12,FALSE)=1,VLOOKUP(AH13,NP,27,FALSE),-VLOOKUP(AH13,NP,27,FALSE)))),IF(VLOOKUP(AH13,NP,28)="","",CONCATENATE(" / ",IF(VLOOKUP(AH13,NP,12)=1,VLOOKUP(AH13,NP,28),-VLOOKUP(AH13,NP,28)))),IF(VLOOKUP(AH13,NP,29)="","",CONCATENATE(" / ",IF(VLOOKUP(AH13,NP,12)=1,VLOOKUP(AH13,NP,29),-VLOOKUP(AH13,NP,29))))))</f>
      </c>
      <c r="T15" s="84"/>
      <c r="U15" s="115"/>
      <c r="V15" s="84"/>
      <c r="W15" s="84"/>
      <c r="X15" s="115"/>
      <c r="Y15" s="84"/>
      <c r="Z15" s="96"/>
      <c r="AP15" s="149">
        <v>6</v>
      </c>
      <c r="AR15" s="195">
        <f>IF(OR(AR14="",VLOOKUP(AR16,NP,10,FALSE)=0),"",IF(LEN(VLOOKUP(AR16,NP,10,FALSE))=7,VLOOKUP(AR16,NP,10,FALSE),VLOOKUP(AR16,NP,10,FALSE)))</f>
      </c>
      <c r="AS15" s="25">
        <f>IF(AR14="","",CONCATENATE(VLOOKUP(AR16,NP,8,FALSE)," pts - ",VLOOKUP(AR16,NP,11,FALSE)))</f>
      </c>
      <c r="AT15" s="25"/>
      <c r="AU15" s="19"/>
      <c r="AV15" s="25"/>
      <c r="AW15" s="25"/>
      <c r="AX15" s="19"/>
      <c r="AY15" s="25"/>
      <c r="AZ15" s="154">
        <v>5</v>
      </c>
      <c r="BA15" s="136"/>
      <c r="BB15" s="137"/>
      <c r="BC15" s="138"/>
      <c r="BD15" s="137"/>
      <c r="BE15" s="137"/>
      <c r="BF15" s="138"/>
      <c r="BG15" s="4"/>
      <c r="BO15" s="30"/>
      <c r="BP15" s="35"/>
      <c r="BQ15" s="25">
        <f>IF(BP13="","",CONCATENATE(IF(VLOOKUP(BH13,NP,23,FALSE)="","",IF(VLOOKUP(BH13,NP,12,FALSE)=1,VLOOKUP(BH13,NP,23,FALSE),-VLOOKUP(BH13,NP,23,FALSE))),IF(VLOOKUP(BH13,NP,24,FALSE)="","",CONCATENATE(" / ",IF(VLOOKUP(BH13,NP,12,FALSE)=1,VLOOKUP(BH13,NP,24,FALSE),-VLOOKUP(BH13,NP,24,FALSE)))),IF(VLOOKUP(BH13,NP,25,FALSE)="","",CONCATENATE(" / ",IF(VLOOKUP(BH13,NP,12,FALSE)=1,VLOOKUP(BH13,NP,25,FALSE),-VLOOKUP(BH13,NP,25,FALSE)))),IF(VLOOKUP(BH13,NP,26,FALSE)="","",CONCATENATE(" / ",IF(VLOOKUP(BH13,NP,12,FALSE)=1,VLOOKUP(BH13,NP,26,FALSE),-VLOOKUP(BH13,NP,26,FALSE)))),IF(VLOOKUP(BH13,NP,27,FALSE)="","",CONCATENATE(" / ",IF(VLOOKUP(BH13,NP,12,FALSE)=1,VLOOKUP(BH13,NP,27,FALSE),-VLOOKUP(BH13,NP,27,FALSE)))),IF(VLOOKUP(BH13,NP,28)="","",CONCATENATE(" / ",IF(VLOOKUP(BH13,NP,12)=1,VLOOKUP(BH13,NP,28),-VLOOKUP(BH13,NP,28)))),IF(VLOOKUP(BH13,NP,29)="","",CONCATENATE(" / ",IF(VLOOKUP(BH13,NP,12)=1,VLOOKUP(BH13,NP,29),-VLOOKUP(BH13,NP,29))))))</f>
      </c>
      <c r="BR15" s="25"/>
      <c r="BS15" s="19"/>
      <c r="BT15" s="25"/>
      <c r="BU15" s="25"/>
      <c r="BV15" s="19"/>
      <c r="BW15" s="25"/>
      <c r="BX15" s="26"/>
    </row>
    <row r="16" spans="1:76" ht="12" customHeight="1">
      <c r="A16" s="99"/>
      <c r="B16" s="24"/>
      <c r="C16" s="24"/>
      <c r="D16" s="24"/>
      <c r="E16" s="24"/>
      <c r="F16" s="24"/>
      <c r="G16" s="24"/>
      <c r="H16" s="13"/>
      <c r="P16" s="114"/>
      <c r="R16" s="100"/>
      <c r="S16" s="136"/>
      <c r="T16" s="137"/>
      <c r="U16" s="138"/>
      <c r="V16" s="137"/>
      <c r="W16" s="137"/>
      <c r="X16" s="138"/>
      <c r="Z16" s="96"/>
      <c r="AI16" s="22">
        <f>IF(AP16="","",IF(VLOOKUP(AR16,NP,12,FALSE)=0,CONCATENATE(VLOOKUP(AR16,NP,5,FALSE),"  ",VLOOKUP(AR16,NP,6,FALSE)),IF(VLOOKUP(AR16,NP,22,FALSE)=0,CONCATENATE(VLOOKUP(AR16,NP,15,FALSE),"  ",VLOOKUP(AR16,NP,16,FALSE)),"")))</f>
      </c>
      <c r="AJ16" s="22"/>
      <c r="AK16" s="108"/>
      <c r="AL16" s="22"/>
      <c r="AM16" s="22"/>
      <c r="AN16" s="108"/>
      <c r="AO16" s="22"/>
      <c r="AP16" s="97">
        <f>IF(AND(VLOOKUP(AR16,NP,12,FALSE)=0,VLOOKUP(AR16,NP,22,FALSE)=0),"",IF(VLOOKUP(AR16,NP,12,FALSE)=0,VLOOKUP(AR16,NP,4,FALSE),IF(VLOOKUP(AR16,NP,22,FALSE)=0,VLOOKUP(AR16,NP,14,FALSE),"")))</f>
      </c>
      <c r="AR16" s="151">
        <v>2</v>
      </c>
      <c r="AS16" s="142" t="s">
        <v>63</v>
      </c>
      <c r="AT16" s="142"/>
      <c r="AU16" s="143">
        <f>IF(VLOOKUP(AR16,NP,32,FALSE)="","",IF(VLOOKUP(AR16,NP,32,FALSE)=0,"",VLOOKUP(AR16,NP,32,FALSE)))</f>
      </c>
      <c r="AV16" s="144">
        <f>IF(VLOOKUP(AR16,NP,33,FALSE)="","",IF(VLOOKUP(AR16,NP,34,FALSE)=2,"",VLOOKUP(AR16,NP,34,FALSE)))</f>
      </c>
      <c r="AW16" s="144"/>
      <c r="AX16" s="145">
        <f>IF(VLOOKUP(AR16,NP,33,FALSE)="","",IF(VLOOKUP(AR16,NP,33,FALSE)=0,"",VLOOKUP(AR16,NP,33,FALSE)))</f>
      </c>
      <c r="AY16" s="146"/>
      <c r="AZ16" s="106">
        <f>IF(VLOOKUP(AZ19,NP,4,FALSE)=0,"",VLOOKUP(AZ19,NP,4,FALSE))</f>
      </c>
      <c r="BA16" s="22">
        <f>IF(AZ16="","",CONCATENATE(VLOOKUP(AZ19,NP,5,FALSE),"  ",VLOOKUP(AZ19,NP,6,FALSE)))</f>
      </c>
      <c r="BB16" s="22"/>
      <c r="BC16" s="108"/>
      <c r="BD16" s="22"/>
      <c r="BE16" s="22"/>
      <c r="BF16" s="108"/>
      <c r="BG16" s="22"/>
      <c r="BO16" s="30"/>
      <c r="BP16" s="26"/>
      <c r="BW16" s="30"/>
      <c r="BX16" s="26"/>
    </row>
    <row r="17" spans="1:76" ht="12" customHeight="1">
      <c r="A17" s="99"/>
      <c r="B17" s="24"/>
      <c r="C17" s="24"/>
      <c r="D17" s="24"/>
      <c r="E17" s="24"/>
      <c r="F17" s="24"/>
      <c r="G17" s="24"/>
      <c r="H17" s="13"/>
      <c r="P17" s="114"/>
      <c r="R17" s="100"/>
      <c r="Z17" s="96"/>
      <c r="AH17" s="96"/>
      <c r="AI17" s="84">
        <f>IF(AP16="","",IF(VLOOKUP(AR16,NP,12,FALSE)=0,CONCATENATE(VLOOKUP(AR16,NP,8,FALSE)," pts - ",VLOOKUP(AR16,NP,11,FALSE)),IF(VLOOKUP(AR16,NP,22,FALSE)=0,CONCATENATE(VLOOKUP(AR16,NP,18,FALSE)," pts - ",VLOOKUP(AR16,NP,21,FALSE)),"")))</f>
      </c>
      <c r="AJ17" s="84"/>
      <c r="AK17" s="115"/>
      <c r="AL17" s="84"/>
      <c r="AM17" s="84"/>
      <c r="AN17" s="115"/>
      <c r="AO17" s="84"/>
      <c r="AP17" s="98"/>
      <c r="AR17" s="2"/>
      <c r="AS17" s="136"/>
      <c r="AT17" s="136"/>
      <c r="AU17" s="152"/>
      <c r="AV17" s="136"/>
      <c r="AW17" s="136"/>
      <c r="AX17" s="152"/>
      <c r="AY17" s="153"/>
      <c r="AZ17" s="34"/>
      <c r="BA17" s="25">
        <f>IF(AZ16="","",CONCATENATE(VLOOKUP(AZ19,NP,8,FALSE)," pts - ",VLOOKUP(AZ19,NP,11,FALSE)))</f>
      </c>
      <c r="BB17" s="25"/>
      <c r="BC17" s="19"/>
      <c r="BD17" s="25"/>
      <c r="BE17" s="25"/>
      <c r="BF17" s="19"/>
      <c r="BG17" s="25"/>
      <c r="BH17" s="26"/>
      <c r="BO17" s="30"/>
      <c r="BP17" s="26"/>
      <c r="BW17" s="30"/>
      <c r="BX17" s="26"/>
    </row>
    <row r="18" spans="1:76" ht="12" customHeight="1">
      <c r="A18" s="99"/>
      <c r="B18" s="24"/>
      <c r="C18" s="24"/>
      <c r="D18" s="24"/>
      <c r="E18" s="24"/>
      <c r="F18" s="24"/>
      <c r="G18" s="24"/>
      <c r="H18" s="13"/>
      <c r="P18" s="114"/>
      <c r="R18" s="100"/>
      <c r="Z18" s="96"/>
      <c r="AH18" s="96"/>
      <c r="AP18" s="96"/>
      <c r="AQ18" s="203">
        <v>6</v>
      </c>
      <c r="AR18" s="21">
        <f>IF(VLOOKUP(AR16,NP,14,FALSE)=0,"",VLOOKUP(AR16,NP,14,FALSE))</f>
      </c>
      <c r="AS18" s="22">
        <f>IF(AR18="","",CONCATENATE(VLOOKUP(AR16,NP,15,FALSE),"  ",VLOOKUP(AR16,NP,16,FALSE)))</f>
      </c>
      <c r="AT18" s="155"/>
      <c r="AU18" s="156"/>
      <c r="AV18" s="155"/>
      <c r="AW18" s="155"/>
      <c r="AX18" s="156"/>
      <c r="AY18" s="3"/>
      <c r="AZ18" s="35"/>
      <c r="BA18" s="25">
        <f>IF(AZ16="","",CONCATENATE(IF(VLOOKUP(AR16,NP,23,FALSE)="","",IF(VLOOKUP(AR16,NP,12,FALSE)=1,VLOOKUP(AR16,NP,23,FALSE),-VLOOKUP(AR16,NP,23,FALSE))),IF(VLOOKUP(AR16,NP,24,FALSE)="","",CONCATENATE(" / ",IF(VLOOKUP(AR16,NP,12,FALSE)=1,VLOOKUP(AR16,NP,24,FALSE),-VLOOKUP(AR16,NP,24,FALSE)))),IF(VLOOKUP(AR16,NP,25,FALSE)="","",CONCATENATE(" / ",IF(VLOOKUP(AR16,NP,12,FALSE)=1,VLOOKUP(AR16,NP,25,FALSE),-VLOOKUP(AR16,NP,25,FALSE)))),IF(VLOOKUP(AR16,NP,26,FALSE)="","",CONCATENATE(" / ",IF(VLOOKUP(AR16,NP,12,FALSE)=1,VLOOKUP(AR16,NP,26,FALSE),-VLOOKUP(AR16,NP,26,FALSE)))),IF(VLOOKUP(AR16,NP,27,FALSE)="","",CONCATENATE(" / ",IF(VLOOKUP(AR16,NP,12,FALSE)=1,VLOOKUP(AR16,NP,27,FALSE),-VLOOKUP(AR16,NP,27,FALSE)))),IF(VLOOKUP(AR16,NP,28)="","",CONCATENATE(" / ",IF(VLOOKUP(AR16,NP,12)=1,VLOOKUP(AR16,NP,28),-VLOOKUP(AR16,NP,28)))),IF(VLOOKUP(AR16,NP,29)="","",CONCATENATE(" / ",IF(VLOOKUP(AR16,NP,12)=1,VLOOKUP(AR16,NP,29),-VLOOKUP(AR16,NP,29))))))</f>
      </c>
      <c r="BB18" s="25"/>
      <c r="BC18" s="19"/>
      <c r="BD18" s="25"/>
      <c r="BE18" s="25"/>
      <c r="BF18" s="19"/>
      <c r="BG18" s="25"/>
      <c r="BH18" s="26"/>
      <c r="BI18" s="37"/>
      <c r="BJ18" s="37"/>
      <c r="BK18" s="117"/>
      <c r="BL18" s="37"/>
      <c r="BM18" s="37"/>
      <c r="BN18" s="117"/>
      <c r="BO18" s="30"/>
      <c r="BP18" s="26"/>
      <c r="BW18" s="30"/>
      <c r="BX18" s="26"/>
    </row>
    <row r="19" spans="1:76" ht="12" customHeight="1">
      <c r="A19" s="99"/>
      <c r="B19" s="24"/>
      <c r="C19" s="24"/>
      <c r="D19" s="24"/>
      <c r="E19" s="24"/>
      <c r="F19" s="24"/>
      <c r="G19" s="24"/>
      <c r="H19" s="13"/>
      <c r="J19" s="37"/>
      <c r="K19" s="37"/>
      <c r="L19" s="37"/>
      <c r="M19" s="117"/>
      <c r="N19" s="37"/>
      <c r="O19" s="37"/>
      <c r="P19" s="114"/>
      <c r="R19" s="100"/>
      <c r="Z19" s="96"/>
      <c r="AA19" s="22">
        <f>IF(AH19="","",CONCATENATE(VLOOKUP(AH13,NP,15,FALSE),"  ",VLOOKUP(AH13,NP,16,FALSE)))</f>
      </c>
      <c r="AB19" s="22"/>
      <c r="AC19" s="108"/>
      <c r="AD19" s="22"/>
      <c r="AE19" s="22"/>
      <c r="AF19" s="108"/>
      <c r="AG19" s="22"/>
      <c r="AH19" s="233">
        <f>IF(VLOOKUP(AH13,NP,14,FALSE)=0,"",VLOOKUP(AH13,NP,14,FALSE))</f>
      </c>
      <c r="AI19" s="142" t="s">
        <v>63</v>
      </c>
      <c r="AJ19" s="142"/>
      <c r="AK19" s="143">
        <f>IF(VLOOKUP(AP19,NP,32,FALSE)="","",IF(VLOOKUP(AP19,NP,32,FALSE)=0,"",VLOOKUP(AP19,NP,32,FALSE)))</f>
      </c>
      <c r="AL19" s="144">
        <f>IF(VLOOKUP(AP19,NP,33,FALSE)="","",IF(VLOOKUP(AP19,NP,34,FALSE)=2,"",VLOOKUP(AP19,NP,34,FALSE)))</f>
      </c>
      <c r="AM19" s="144"/>
      <c r="AN19" s="145">
        <f>IF(VLOOKUP(AP19,NP,33,FALSE)="","",IF(VLOOKUP(AP19,NP,33,FALSE)=0,"",VLOOKUP(AP19,NP,33,FALSE)))</f>
      </c>
      <c r="AO19" s="146"/>
      <c r="AP19" s="147">
        <v>42</v>
      </c>
      <c r="AR19" s="195">
        <f>IF(OR(AR18="",VLOOKUP(AR16,NP,20,FALSE)=0),"",IF(LEN(VLOOKUP(AR16,NP,20,FALSE))=7,VLOOKUP(AR16,NP,20,FALSE),VLOOKUP(AR16,NP,20,FALSE)))</f>
      </c>
      <c r="AS19" s="36">
        <f>IF(AR18="","",CONCATENATE(VLOOKUP(AR16,NP,18,FALSE)," pts - ",VLOOKUP(AR16,NP,21,FALSE)))</f>
      </c>
      <c r="AT19" s="36"/>
      <c r="AU19" s="120"/>
      <c r="AV19" s="36"/>
      <c r="AW19" s="36"/>
      <c r="AX19" s="120"/>
      <c r="AY19" s="36"/>
      <c r="AZ19" s="148">
        <v>10</v>
      </c>
      <c r="BA19" s="142" t="s">
        <v>63</v>
      </c>
      <c r="BB19" s="142"/>
      <c r="BC19" s="143">
        <f>IF(VLOOKUP(AZ19,NP,32,FALSE)="","",IF(VLOOKUP(AZ19,NP,32,FALSE)=0,"",VLOOKUP(AZ19,NP,32,FALSE)))</f>
      </c>
      <c r="BD19" s="144">
        <f>IF(VLOOKUP(AZ19,NP,33,FALSE)="","",IF(VLOOKUP(AZ19,NP,34,FALSE)=2,"",VLOOKUP(AZ19,NP,34,FALSE)))</f>
      </c>
      <c r="BE19" s="144"/>
      <c r="BF19" s="145">
        <f>IF(VLOOKUP(AZ19,NP,33,FALSE)="","",IF(VLOOKUP(AZ19,NP,33,FALSE)=0,"",VLOOKUP(AZ19,NP,33,FALSE)))</f>
      </c>
      <c r="BG19" s="146"/>
      <c r="BH19" s="106">
        <f>IF(VLOOKUP(BH13,NP,14,FALSE)=0,"",VLOOKUP(BH13,NP,14,FALSE))</f>
      </c>
      <c r="BI19" s="22">
        <f>IF(BH19="","",CONCATENATE(VLOOKUP(BH13,NP,15,FALSE),"  ",VLOOKUP(BH13,NP,16,FALSE)))</f>
      </c>
      <c r="BJ19" s="22"/>
      <c r="BK19" s="108"/>
      <c r="BL19" s="22"/>
      <c r="BM19" s="22"/>
      <c r="BN19" s="108"/>
      <c r="BO19" s="22"/>
      <c r="BP19" s="26"/>
      <c r="BW19" s="30"/>
      <c r="BX19" s="26"/>
    </row>
    <row r="20" spans="1:76" ht="12" customHeight="1">
      <c r="A20" s="99"/>
      <c r="B20" s="24"/>
      <c r="C20" s="24"/>
      <c r="D20" s="24"/>
      <c r="E20" s="24"/>
      <c r="F20" s="24"/>
      <c r="G20" s="24"/>
      <c r="H20" s="92"/>
      <c r="R20" s="100"/>
      <c r="AA20" s="86">
        <f>IF(AH19="","",CONCATENATE(VLOOKUP(AH13,NP,18,FALSE)," pts - ",VLOOKUP(AH13,NP,21,FALSE)))</f>
      </c>
      <c r="AB20" s="86"/>
      <c r="AC20" s="116"/>
      <c r="AD20" s="86"/>
      <c r="AE20" s="86"/>
      <c r="AF20" s="116"/>
      <c r="AG20" s="86"/>
      <c r="AH20" s="140">
        <v>6</v>
      </c>
      <c r="AR20" s="27"/>
      <c r="AS20" s="28"/>
      <c r="AT20" s="28"/>
      <c r="AU20" s="110"/>
      <c r="AV20" s="28"/>
      <c r="AW20" s="28"/>
      <c r="AX20" s="110"/>
      <c r="AY20" s="20"/>
      <c r="AZ20" s="13"/>
      <c r="BA20" s="24"/>
      <c r="BB20" s="24"/>
      <c r="BC20" s="113"/>
      <c r="BD20" s="24"/>
      <c r="BE20" s="24"/>
      <c r="BF20" s="113"/>
      <c r="BG20" s="30"/>
      <c r="BH20" s="141">
        <v>8</v>
      </c>
      <c r="BI20" s="36">
        <f>IF(BH19="","",CONCATENATE(VLOOKUP(BH13,NP,18,FALSE)," pts - ",VLOOKUP(BH13,NP,21,FALSE)))</f>
      </c>
      <c r="BJ20" s="36"/>
      <c r="BK20" s="120"/>
      <c r="BL20" s="36"/>
      <c r="BM20" s="36"/>
      <c r="BN20" s="120"/>
      <c r="BO20" s="36"/>
      <c r="BP20" s="13"/>
      <c r="BQ20" s="24"/>
      <c r="BR20" s="24"/>
      <c r="BS20" s="113"/>
      <c r="BT20" s="24"/>
      <c r="BU20" s="24"/>
      <c r="BV20" s="113"/>
      <c r="BW20" s="20"/>
      <c r="BX20" s="26"/>
    </row>
    <row r="21" spans="1:76" ht="12" customHeight="1">
      <c r="A21" s="99"/>
      <c r="B21" s="24"/>
      <c r="C21" s="24"/>
      <c r="D21" s="24"/>
      <c r="E21" s="24"/>
      <c r="F21" s="24"/>
      <c r="G21" s="24"/>
      <c r="H21" s="92"/>
      <c r="R21" s="100"/>
      <c r="AA21" s="84">
        <f>IF(AH19="","",CONCATENATE(IF(VLOOKUP(AP19,NP,23,FALSE)="","",IF(VLOOKUP(AP19,NP,12,FALSE)=1,VLOOKUP(AP19,NP,23,FALSE),-VLOOKUP(AP19,NP,23,FALSE))),IF(VLOOKUP(AP19,NP,24,FALSE)="","",CONCATENATE(" / ",IF(VLOOKUP(AP19,NP,12,FALSE)=1,VLOOKUP(AP19,NP,24,FALSE),-VLOOKUP(AP19,NP,24,FALSE)))),IF(VLOOKUP(AP19,NP,25,FALSE)="","",CONCATENATE(" / ",IF(VLOOKUP(AP19,NP,12,FALSE)=1,VLOOKUP(AP19,NP,25,FALSE),-VLOOKUP(AP19,NP,25,FALSE)))),IF(VLOOKUP(AP19,NP,26,FALSE)="","",CONCATENATE(" / ",IF(VLOOKUP(AP19,NP,12,FALSE)=1,VLOOKUP(AP19,NP,26,FALSE),-VLOOKUP(AP19,NP,26,FALSE)))),IF(VLOOKUP(AP19,NP,27,FALSE)="","",CONCATENATE(" / ",IF(VLOOKUP(AP19,NP,12,FALSE)=1,VLOOKUP(AP19,NP,27,FALSE),-VLOOKUP(AP19,NP,27,FALSE)))),IF(VLOOKUP(AP19,NP,28)="","",CONCATENATE(" / ",IF(VLOOKUP(AP19,NP,12)=1,VLOOKUP(AP19,NP,28),-VLOOKUP(AP19,NP,28)))),IF(VLOOKUP(AP19,NP,29)="","",CONCATENATE(" / ",IF(VLOOKUP(AP19,NP,12)=1,VLOOKUP(AP19,NP,29),-VLOOKUP(AP19,NP,29))))))</f>
      </c>
      <c r="AH21" s="96"/>
      <c r="AR21" s="20"/>
      <c r="AS21" s="32"/>
      <c r="AT21" s="32"/>
      <c r="AU21" s="124"/>
      <c r="AV21" s="32"/>
      <c r="AW21" s="32"/>
      <c r="AX21" s="124"/>
      <c r="AY21" s="23"/>
      <c r="AZ21" s="13"/>
      <c r="BA21" s="24"/>
      <c r="BB21" s="24"/>
      <c r="BC21" s="113"/>
      <c r="BD21" s="24"/>
      <c r="BE21" s="24"/>
      <c r="BF21" s="113"/>
      <c r="BG21" s="30"/>
      <c r="BH21" s="35"/>
      <c r="BI21" s="25">
        <f>IF(BH19="","",CONCATENATE(IF(VLOOKUP(AZ19,NP,23,FALSE)="","",IF(VLOOKUP(AZ19,NP,12,FALSE)=1,VLOOKUP(AZ19,NP,23,FALSE),-VLOOKUP(AZ19,NP,23,FALSE))),IF(VLOOKUP(AZ19,NP,24,FALSE)="","",CONCATENATE(" / ",IF(VLOOKUP(AZ19,NP,12,FALSE)=1,VLOOKUP(AZ19,NP,24,FALSE),-VLOOKUP(AZ19,NP,24,FALSE)))),IF(VLOOKUP(AZ19,NP,25,FALSE)="","",CONCATENATE(" / ",IF(VLOOKUP(AZ19,NP,12,FALSE)=1,VLOOKUP(AZ19,NP,25,FALSE),-VLOOKUP(AZ19,NP,25,FALSE)))),IF(VLOOKUP(AZ19,NP,26,FALSE)="","",CONCATENATE(" / ",IF(VLOOKUP(AZ19,NP,12,FALSE)=1,VLOOKUP(AZ19,NP,26,FALSE),-VLOOKUP(AZ19,NP,26,FALSE)))),IF(VLOOKUP(AZ19,NP,27,FALSE)="","",CONCATENATE(" / ",IF(VLOOKUP(AZ19,NP,12,FALSE)=1,VLOOKUP(AZ19,NP,27,FALSE),-VLOOKUP(AZ19,NP,27,FALSE)))),IF(VLOOKUP(AZ19,NP,28)="","",CONCATENATE(" / ",IF(VLOOKUP(AZ19,NP,12)=1,VLOOKUP(AZ19,NP,28),-VLOOKUP(AZ19,NP,28)))),IF(VLOOKUP(AZ19,NP,29)="","",CONCATENATE(" / ",IF(VLOOKUP(AZ19,NP,12)=1,VLOOKUP(AZ19,NP,29),-VLOOKUP(AZ19,NP,29))))))</f>
      </c>
      <c r="BJ21" s="25"/>
      <c r="BK21" s="19"/>
      <c r="BL21" s="25"/>
      <c r="BM21" s="25"/>
      <c r="BN21" s="19"/>
      <c r="BO21" s="25"/>
      <c r="BX21" s="26"/>
    </row>
    <row r="22" spans="1:76" ht="12" customHeight="1">
      <c r="A22" s="99"/>
      <c r="B22" s="24"/>
      <c r="C22" s="24"/>
      <c r="D22" s="24"/>
      <c r="E22" s="24"/>
      <c r="F22" s="24"/>
      <c r="G22" s="24"/>
      <c r="H22" s="92"/>
      <c r="R22" s="100"/>
      <c r="AH22" s="96"/>
      <c r="AI22" s="22">
        <f>IF(AP22="","",CONCATENATE(VLOOKUP(AP19,NP,15,FALSE),"  ",VLOOKUP(AP19,NP,16,FALSE)))</f>
      </c>
      <c r="AJ22" s="155"/>
      <c r="AK22" s="156"/>
      <c r="AL22" s="155"/>
      <c r="AM22" s="155"/>
      <c r="AN22" s="156"/>
      <c r="AO22" s="3"/>
      <c r="AP22" s="21">
        <f>IF(VLOOKUP(AP19,NP,14,FALSE)=0,"",VLOOKUP(AP19,NP,14,FALSE))</f>
      </c>
      <c r="AQ22" s="202">
        <v>7</v>
      </c>
      <c r="AR22" s="20"/>
      <c r="AT22" s="14"/>
      <c r="AV22" s="14"/>
      <c r="AW22" s="14"/>
      <c r="AY22" s="197">
        <v>8</v>
      </c>
      <c r="AZ22" s="107">
        <f>IF(VLOOKUP(AZ19,NP,14,FALSE)=0,"",VLOOKUP(AZ19,NP,14,FALSE))</f>
      </c>
      <c r="BA22" s="22">
        <f>IF(AZ22="","",CONCATENATE(VLOOKUP(AZ19,NP,15,FALSE),"  ",VLOOKUP(AZ19,NP,16,FALSE)))</f>
      </c>
      <c r="BB22" s="22"/>
      <c r="BC22" s="108"/>
      <c r="BD22" s="22"/>
      <c r="BE22" s="22"/>
      <c r="BF22" s="108"/>
      <c r="BG22" s="38"/>
      <c r="BH22" s="26"/>
      <c r="BI22" s="39"/>
      <c r="BJ22" s="39"/>
      <c r="BK22" s="17"/>
      <c r="BL22" s="39"/>
      <c r="BM22" s="39"/>
      <c r="BN22" s="17"/>
      <c r="BO22" s="40"/>
      <c r="BW22" s="30"/>
      <c r="BX22" s="26"/>
    </row>
    <row r="23" spans="1:76" ht="12" customHeight="1">
      <c r="A23" s="99"/>
      <c r="B23" s="24"/>
      <c r="C23" s="24"/>
      <c r="D23" s="24"/>
      <c r="E23" s="24"/>
      <c r="F23" s="24"/>
      <c r="G23" s="24"/>
      <c r="H23" s="92"/>
      <c r="J23" s="24"/>
      <c r="K23" s="24"/>
      <c r="L23" s="24"/>
      <c r="M23" s="113"/>
      <c r="N23" s="24"/>
      <c r="O23" s="24"/>
      <c r="P23" s="113"/>
      <c r="R23" s="100"/>
      <c r="AA23" s="24"/>
      <c r="AB23" s="24"/>
      <c r="AC23" s="113"/>
      <c r="AD23" s="24"/>
      <c r="AE23" s="40"/>
      <c r="AI23" s="84">
        <f>IF(AP22="","",CONCATENATE(VLOOKUP(AP19,NP,18,FALSE)," pts - ",VLOOKUP(AP19,NP,21,FALSE)))</f>
      </c>
      <c r="AJ23" s="84"/>
      <c r="AK23" s="115"/>
      <c r="AL23" s="84"/>
      <c r="AM23" s="84"/>
      <c r="AN23" s="115"/>
      <c r="AO23" s="84"/>
      <c r="AP23" s="195">
        <f>IF(OR(AP22="",VLOOKUP(AP19,NP,20,FALSE)=0),"",IF(LEN(VLOOKUP(AP19,NP,20,FALSE))=7,VLOOKUP(AP19,NP,20,FALSE),VLOOKUP(AP19,NP,20,FALSE)))</f>
      </c>
      <c r="AR23" s="20"/>
      <c r="AS23" s="20"/>
      <c r="AT23" s="20"/>
      <c r="AU23" s="123"/>
      <c r="AV23" s="20"/>
      <c r="AW23" s="20"/>
      <c r="AX23" s="123"/>
      <c r="AY23" s="23"/>
      <c r="AZ23" s="195">
        <f>IF(OR(AZ22="",VLOOKUP(AZ19,NP,20,FALSE)=0),"",IF(LEN(VLOOKUP(AZ19,NP,20,FALSE))=7,VLOOKUP(AZ19,NP,20,FALSE),VLOOKUP(AZ19,NP,20,FALSE)))</f>
      </c>
      <c r="BA23" s="25">
        <f>IF(AZ22="","",CONCATENATE(VLOOKUP(AZ19,NP,18,FALSE)," pts - ",VLOOKUP(AZ19,NP,21,FALSE)))</f>
      </c>
      <c r="BB23" s="25"/>
      <c r="BC23" s="19"/>
      <c r="BD23" s="25"/>
      <c r="BE23" s="25"/>
      <c r="BF23" s="19"/>
      <c r="BG23" s="25"/>
      <c r="BI23" s="30"/>
      <c r="BJ23" s="30"/>
      <c r="BK23" s="114"/>
      <c r="BL23" s="30"/>
      <c r="BM23" s="30"/>
      <c r="BN23" s="114"/>
      <c r="BO23" s="30"/>
      <c r="BW23" s="30"/>
      <c r="BX23" s="26"/>
    </row>
    <row r="24" spans="1:76" ht="12" customHeight="1">
      <c r="A24" s="99"/>
      <c r="B24" s="24"/>
      <c r="C24" s="24"/>
      <c r="D24" s="24"/>
      <c r="E24" s="24"/>
      <c r="F24" s="24"/>
      <c r="G24" s="24"/>
      <c r="H24" s="92"/>
      <c r="J24" s="24"/>
      <c r="K24" s="24"/>
      <c r="L24" s="24"/>
      <c r="M24" s="113"/>
      <c r="N24" s="24"/>
      <c r="O24" s="24"/>
      <c r="P24" s="113"/>
      <c r="R24" s="140">
        <v>3</v>
      </c>
      <c r="AR24" s="27"/>
      <c r="AS24" s="28"/>
      <c r="AT24" s="28"/>
      <c r="AU24" s="110"/>
      <c r="AV24" s="28"/>
      <c r="AW24" s="28"/>
      <c r="AX24" s="110"/>
      <c r="AY24" s="20"/>
      <c r="AZ24" s="20"/>
      <c r="BA24" s="41"/>
      <c r="BB24" s="20"/>
      <c r="BC24" s="123"/>
      <c r="BD24" s="20"/>
      <c r="BE24" s="20"/>
      <c r="BF24" s="123"/>
      <c r="BG24" s="23"/>
      <c r="BH24" s="23"/>
      <c r="BI24" s="30"/>
      <c r="BJ24" s="30"/>
      <c r="BK24" s="114"/>
      <c r="BL24" s="30"/>
      <c r="BM24" s="30"/>
      <c r="BN24" s="114"/>
      <c r="BW24" s="30"/>
      <c r="BX24" s="141">
        <v>1</v>
      </c>
    </row>
    <row r="25" spans="1:83" ht="12" customHeight="1">
      <c r="A25" s="99"/>
      <c r="B25" s="24"/>
      <c r="C25" s="24"/>
      <c r="D25" s="24"/>
      <c r="E25" s="24"/>
      <c r="F25" s="24"/>
      <c r="G25" s="24"/>
      <c r="H25" s="92"/>
      <c r="J25" s="24"/>
      <c r="K25" s="22">
        <f>IF(R25="","",CONCATENATE(VLOOKUP(R49,NP,5,FALSE),"  ",VLOOKUP(R49,NP,6,FALSE)))</f>
      </c>
      <c r="L25" s="22"/>
      <c r="M25" s="108"/>
      <c r="N25" s="22"/>
      <c r="O25" s="22"/>
      <c r="P25" s="108"/>
      <c r="Q25" s="22"/>
      <c r="R25" s="233">
        <f>IF(VLOOKUP(R49,NP,4,FALSE)=0,"",VLOOKUP(R49,NP,4,FALSE))</f>
      </c>
      <c r="S25" s="142" t="s">
        <v>63</v>
      </c>
      <c r="T25" s="142"/>
      <c r="U25" s="143">
        <f>IF(VLOOKUP(Z25,NP,32,FALSE)="","",IF(VLOOKUP(Z25,NP,32,FALSE)=0,"",VLOOKUP(Z25,NP,32,FALSE)))</f>
      </c>
      <c r="V25" s="144">
        <f>IF(VLOOKUP(Z25,NP,33,FALSE)="","",IF(VLOOKUP(Z25,NP,34,FALSE)=2,"",VLOOKUP(Z25,NP,34,FALSE)))</f>
      </c>
      <c r="W25" s="144"/>
      <c r="X25" s="145">
        <f>IF(VLOOKUP(Z25,NP,33,FALSE)="","",IF(VLOOKUP(Z25,NP,33,FALSE)=0,"",VLOOKUP(Z25,NP,33,FALSE)))</f>
      </c>
      <c r="Y25" s="146"/>
      <c r="Z25" s="160">
        <v>53</v>
      </c>
      <c r="AR25" s="13"/>
      <c r="AS25" s="37"/>
      <c r="AT25" s="37"/>
      <c r="AU25" s="117"/>
      <c r="AV25" s="37"/>
      <c r="AW25" s="37"/>
      <c r="AX25" s="117"/>
      <c r="AZ25" s="20"/>
      <c r="BA25" s="20"/>
      <c r="BP25" s="160">
        <v>21</v>
      </c>
      <c r="BQ25" s="142" t="s">
        <v>63</v>
      </c>
      <c r="BR25" s="142"/>
      <c r="BS25" s="143">
        <f>IF(VLOOKUP(BP25,NP,32,FALSE)="","",IF(VLOOKUP(BP25,NP,32,FALSE)=0,"",VLOOKUP(BP25,NP,32,FALSE)))</f>
      </c>
      <c r="BT25" s="144">
        <f>IF(VLOOKUP(BP25,NP,33,FALSE)="","",IF(VLOOKUP(BP25,NP,34,FALSE)=2,"",VLOOKUP(BP25,NP,34,FALSE)))</f>
      </c>
      <c r="BU25" s="144"/>
      <c r="BV25" s="145">
        <f>IF(VLOOKUP(BP25,NP,33,FALSE)="","",IF(VLOOKUP(BP25,NP,33,FALSE)=0,"",VLOOKUP(BP25,NP,33,FALSE)))</f>
      </c>
      <c r="BW25" s="146"/>
      <c r="BX25" s="33">
        <f>IF(VLOOKUP(BX49,NP,4,FALSE)=0,"",VLOOKUP(BX49,NP,4,FALSE))</f>
      </c>
      <c r="BY25" s="22">
        <f>IF(BX25="","",CONCATENATE(VLOOKUP(BX49,NP,5,FALSE),"  ",VLOOKUP(BX49,NP,6,FALSE)))</f>
      </c>
      <c r="BZ25" s="22"/>
      <c r="CA25" s="108"/>
      <c r="CB25" s="22"/>
      <c r="CC25" s="22"/>
      <c r="CD25" s="108"/>
      <c r="CE25" s="22"/>
    </row>
    <row r="26" spans="1:84" ht="12" customHeight="1">
      <c r="A26" s="99"/>
      <c r="B26" s="24"/>
      <c r="C26" s="24"/>
      <c r="D26" s="24"/>
      <c r="E26" s="24"/>
      <c r="F26" s="24"/>
      <c r="G26" s="24"/>
      <c r="H26" s="92"/>
      <c r="J26" s="161"/>
      <c r="K26" s="84">
        <f>IF(R25="","",CONCATENATE(VLOOKUP(R49,NP,8,FALSE)," pts - ",VLOOKUP(R49,NP,11,FALSE)))</f>
      </c>
      <c r="L26" s="84"/>
      <c r="M26" s="115"/>
      <c r="N26" s="84"/>
      <c r="O26" s="84"/>
      <c r="P26" s="115"/>
      <c r="Q26" s="84"/>
      <c r="R26" s="100"/>
      <c r="S26" s="24"/>
      <c r="T26" s="24"/>
      <c r="U26" s="113"/>
      <c r="V26" s="24"/>
      <c r="W26" s="24"/>
      <c r="X26" s="113"/>
      <c r="Y26" s="24"/>
      <c r="AR26" s="27"/>
      <c r="AS26" s="28"/>
      <c r="AT26" s="28"/>
      <c r="AU26" s="110"/>
      <c r="AV26" s="28"/>
      <c r="AW26" s="28"/>
      <c r="AX26" s="110"/>
      <c r="AY26" s="20"/>
      <c r="BW26" s="30"/>
      <c r="BX26" s="34"/>
      <c r="BY26" s="25">
        <f>IF(BX25="","",CONCATENATE(VLOOKUP(BX49,NP,8,FALSE)," pts - ",VLOOKUP(BX49,NP,11,FALSE)))</f>
      </c>
      <c r="BZ26" s="25"/>
      <c r="CA26" s="19"/>
      <c r="CB26" s="25"/>
      <c r="CC26" s="25"/>
      <c r="CD26" s="19"/>
      <c r="CE26" s="25"/>
      <c r="CF26" s="26"/>
    </row>
    <row r="27" spans="1:84" ht="12" customHeight="1">
      <c r="A27" s="99"/>
      <c r="B27" s="24"/>
      <c r="C27" s="24"/>
      <c r="D27" s="24"/>
      <c r="E27" s="24"/>
      <c r="F27" s="24"/>
      <c r="G27" s="24"/>
      <c r="H27" s="92"/>
      <c r="J27" s="98"/>
      <c r="K27" s="84">
        <f>IF(R25="","",CONCATENATE(IF(VLOOKUP(Z25,NP,23,FALSE)="","",IF(VLOOKUP(Z25,NP,12,FALSE)=1,VLOOKUP(Z25,NP,23,FALSE),-VLOOKUP(Z25,NP,23,FALSE))),IF(VLOOKUP(Z25,NP,24,FALSE)="","",CONCATENATE("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L27" s="84"/>
      <c r="M27" s="115"/>
      <c r="N27" s="84"/>
      <c r="O27" s="84"/>
      <c r="P27" s="115"/>
      <c r="Q27" s="84"/>
      <c r="R27" s="100"/>
      <c r="S27" s="24"/>
      <c r="T27" s="24"/>
      <c r="U27" s="113"/>
      <c r="V27" s="24"/>
      <c r="W27" s="24"/>
      <c r="X27" s="113"/>
      <c r="Y27" s="24"/>
      <c r="AR27" s="20"/>
      <c r="AS27" s="32"/>
      <c r="AT27" s="32"/>
      <c r="AU27" s="124"/>
      <c r="AV27" s="32"/>
      <c r="AW27" s="32"/>
      <c r="AX27" s="124"/>
      <c r="AY27" s="23"/>
      <c r="BW27" s="30"/>
      <c r="BX27" s="35"/>
      <c r="BY27" s="25">
        <f>IF(BX25="","",CONCATENATE(IF(VLOOKUP(BP25,NP,23,FALSE)="","",IF(VLOOKUP(BP25,NP,12,FALSE)=1,VLOOKUP(BP25,NP,23,FALSE),-VLOOKUP(BP25,NP,23,FALSE))),IF(VLOOKUP(BP25,NP,24,FALSE)="","",CONCATENATE(" / ",IF(VLOOKUP(BP25,NP,12,FALSE)=1,VLOOKUP(BP25,NP,24,FALSE),-VLOOKUP(BP25,NP,24,FALSE)))),IF(VLOOKUP(BP25,NP,25,FALSE)="","",CONCATENATE(" / ",IF(VLOOKUP(BP25,NP,12,FALSE)=1,VLOOKUP(BP25,NP,25,FALSE),-VLOOKUP(BP25,NP,25,FALSE)))),IF(VLOOKUP(BP25,NP,26,FALSE)="","",CONCATENATE(" / ",IF(VLOOKUP(BP25,NP,12,FALSE)=1,VLOOKUP(BP25,NP,26,FALSE),-VLOOKUP(BP25,NP,26,FALSE)))),IF(VLOOKUP(BP25,NP,27,FALSE)="","",CONCATENATE(" / ",IF(VLOOKUP(BP25,NP,12,FALSE)=1,VLOOKUP(BP25,NP,27,FALSE),-VLOOKUP(BP25,NP,27,FALSE)))),IF(VLOOKUP(BP25,NP,28)="","",CONCATENATE(" / ",IF(VLOOKUP(BP25,NP,12)=1,VLOOKUP(BP25,NP,28),-VLOOKUP(BP25,NP,28)))),IF(VLOOKUP(BP25,NP,29)="","",CONCATENATE(" / ",IF(VLOOKUP(BP25,NP,12)=1,VLOOKUP(BP25,NP,29),-VLOOKUP(BP25,NP,29))))))</f>
      </c>
      <c r="BZ27" s="25"/>
      <c r="CA27" s="19"/>
      <c r="CB27" s="25"/>
      <c r="CC27" s="25"/>
      <c r="CD27" s="19"/>
      <c r="CE27" s="25"/>
      <c r="CF27" s="26"/>
    </row>
    <row r="28" spans="10:84" ht="12" customHeight="1">
      <c r="J28" s="96"/>
      <c r="R28" s="100"/>
      <c r="AI28" s="22">
        <f>IF(AP28="","",CONCATENATE(VLOOKUP(AP31,NP,5,FALSE),"  ",VLOOKUP(AP31,NP,6,FALSE)))</f>
      </c>
      <c r="AJ28" s="22"/>
      <c r="AK28" s="108"/>
      <c r="AL28" s="22"/>
      <c r="AM28" s="22"/>
      <c r="AN28" s="108"/>
      <c r="AO28" s="22"/>
      <c r="AP28" s="21">
        <f>IF(VLOOKUP(AP31,NP,4,FALSE)=0,"",VLOOKUP(AP31,NP,4,FALSE))</f>
      </c>
      <c r="AQ28" s="202">
        <v>10</v>
      </c>
      <c r="AR28" s="20"/>
      <c r="AT28" s="14"/>
      <c r="AV28" s="14"/>
      <c r="AW28" s="14"/>
      <c r="AY28" s="197">
        <v>9</v>
      </c>
      <c r="AZ28" s="21">
        <f>IF(VLOOKUP(AZ31,NP,4,FALSE)=0,"",VLOOKUP(AZ31,NP,4,FALSE))</f>
      </c>
      <c r="BA28" s="22">
        <f>IF(AZ28="","",CONCATENATE(VLOOKUP(AZ31,NP,5,FALSE),"  ",VLOOKUP(AZ31,NP,6,FALSE)))</f>
      </c>
      <c r="BB28" s="22"/>
      <c r="BC28" s="108"/>
      <c r="BD28" s="22"/>
      <c r="BE28" s="22"/>
      <c r="BF28" s="108"/>
      <c r="BG28" s="22"/>
      <c r="BW28" s="30"/>
      <c r="BX28" s="26"/>
      <c r="CE28" s="30"/>
      <c r="CF28" s="26"/>
    </row>
    <row r="29" spans="8:84" ht="12" customHeight="1">
      <c r="H29" s="67"/>
      <c r="J29" s="96"/>
      <c r="R29" s="100"/>
      <c r="AA29" s="24"/>
      <c r="AB29" s="24"/>
      <c r="AC29" s="113"/>
      <c r="AD29" s="24"/>
      <c r="AE29" s="40"/>
      <c r="AH29" s="96"/>
      <c r="AI29" s="84">
        <f>IF(AP28="","",CONCATENATE(VLOOKUP(AP31,NP,8,FALSE)," pts - ",VLOOKUP(AP31,NP,11,FALSE)))</f>
      </c>
      <c r="AJ29" s="84"/>
      <c r="AK29" s="115"/>
      <c r="AL29" s="84"/>
      <c r="AM29" s="84"/>
      <c r="AN29" s="115"/>
      <c r="AO29" s="84"/>
      <c r="AP29" s="195">
        <f>IF(OR(AP28="",VLOOKUP(AP31,NP,10,FALSE)=0),"",IF(LEN(VLOOKUP(AP31,NP,10,FALSE))=7,VLOOKUP(AP31,NP,10,FALSE),VLOOKUP(AP31,NP,10,FALSE)))</f>
      </c>
      <c r="AR29" s="20"/>
      <c r="AS29" s="20"/>
      <c r="AT29" s="20"/>
      <c r="AU29" s="123"/>
      <c r="AV29" s="20"/>
      <c r="AW29" s="20"/>
      <c r="AX29" s="123"/>
      <c r="AY29" s="23"/>
      <c r="AZ29" s="195">
        <f>IF(OR(AZ28="",VLOOKUP(AZ31,NP,10,FALSE)=0),"",IF(LEN(VLOOKUP(AZ31,NP,10,FALSE))=7,VLOOKUP(AZ31,NP,10,FALSE),VLOOKUP(AZ31,NP,10,FALSE)))</f>
      </c>
      <c r="BA29" s="25">
        <f>IF(AZ28="","",CONCATENATE(VLOOKUP(AZ31,NP,8,FALSE)," pts - ",VLOOKUP(AZ31,NP,11,FALSE)))</f>
      </c>
      <c r="BB29" s="25"/>
      <c r="BC29" s="19"/>
      <c r="BD29" s="25"/>
      <c r="BE29" s="25"/>
      <c r="BF29" s="19"/>
      <c r="BG29" s="25"/>
      <c r="BH29" s="26"/>
      <c r="BW29" s="30"/>
      <c r="BX29" s="26"/>
      <c r="CE29" s="30"/>
      <c r="CF29" s="26"/>
    </row>
    <row r="30" spans="8:84" ht="12" customHeight="1">
      <c r="H30" s="67"/>
      <c r="J30" s="96"/>
      <c r="R30" s="100"/>
      <c r="AH30" s="140">
        <v>11</v>
      </c>
      <c r="AP30" s="24"/>
      <c r="AR30" s="27"/>
      <c r="AS30" s="28"/>
      <c r="AT30" s="28"/>
      <c r="AU30" s="110"/>
      <c r="AV30" s="28"/>
      <c r="AW30" s="28"/>
      <c r="AX30" s="110"/>
      <c r="AY30" s="20"/>
      <c r="AZ30" s="13"/>
      <c r="BA30" s="29"/>
      <c r="BB30" s="29"/>
      <c r="BC30" s="83"/>
      <c r="BD30" s="29"/>
      <c r="BE30" s="29"/>
      <c r="BF30" s="83"/>
      <c r="BG30" s="30"/>
      <c r="BH30" s="141">
        <v>9</v>
      </c>
      <c r="BW30" s="30"/>
      <c r="BX30" s="26"/>
      <c r="CE30" s="30"/>
      <c r="CF30" s="26"/>
    </row>
    <row r="31" spans="1:84" ht="12" customHeight="1">
      <c r="A31" s="99"/>
      <c r="B31" s="24"/>
      <c r="C31" s="24"/>
      <c r="D31" s="24"/>
      <c r="E31" s="24"/>
      <c r="F31" s="24"/>
      <c r="G31" s="20"/>
      <c r="H31" s="67"/>
      <c r="J31" s="96"/>
      <c r="R31" s="100"/>
      <c r="AA31" s="22">
        <f>IF(AH31="","",CONCATENATE(VLOOKUP(AH37,NP,5,FALSE),"  ",VLOOKUP(AH37,NP,6,FALSE)))</f>
      </c>
      <c r="AB31" s="22"/>
      <c r="AC31" s="108"/>
      <c r="AD31" s="22"/>
      <c r="AE31" s="22"/>
      <c r="AF31" s="108"/>
      <c r="AG31" s="22"/>
      <c r="AH31" s="97">
        <f>IF(VLOOKUP(AH37,NP,4,FALSE)=0,"",VLOOKUP(AH37,NP,4,FALSE))</f>
      </c>
      <c r="AI31" s="142" t="s">
        <v>63</v>
      </c>
      <c r="AJ31" s="142"/>
      <c r="AK31" s="143">
        <f>IF(VLOOKUP(AP31,NP,32,FALSE)="","",IF(VLOOKUP(AP31,NP,32,FALSE)=0,"",VLOOKUP(AP31,NP,32,FALSE)))</f>
      </c>
      <c r="AL31" s="144">
        <f>IF(VLOOKUP(AP31,NP,33,FALSE)="","",IF(VLOOKUP(AP31,NP,34,FALSE)=2,"",VLOOKUP(AP31,NP,34,FALSE)))</f>
      </c>
      <c r="AM31" s="144"/>
      <c r="AN31" s="145">
        <f>IF(VLOOKUP(AP31,NP,33,FALSE)="","",IF(VLOOKUP(AP31,NP,33,FALSE)=0,"",VLOOKUP(AP31,NP,33,FALSE)))</f>
      </c>
      <c r="AO31" s="146"/>
      <c r="AP31" s="147">
        <v>43</v>
      </c>
      <c r="AR31" s="13"/>
      <c r="AS31" s="37"/>
      <c r="AT31" s="37"/>
      <c r="AU31" s="117"/>
      <c r="AV31" s="37"/>
      <c r="AW31" s="37"/>
      <c r="AX31" s="117"/>
      <c r="AZ31" s="148">
        <v>11</v>
      </c>
      <c r="BA31" s="142" t="s">
        <v>63</v>
      </c>
      <c r="BB31" s="142"/>
      <c r="BC31" s="143">
        <f>IF(VLOOKUP(AZ31,NP,32,FALSE)="","",IF(VLOOKUP(AZ31,NP,32,FALSE)=0,"",VLOOKUP(AZ31,NP,32,FALSE)))</f>
      </c>
      <c r="BD31" s="144">
        <f>IF(VLOOKUP(AZ31,NP,33,FALSE)="","",IF(VLOOKUP(AZ31,NP,34,FALSE)=2,"",VLOOKUP(AZ31,NP,34,FALSE)))</f>
      </c>
      <c r="BE31" s="144"/>
      <c r="BF31" s="145">
        <f>IF(VLOOKUP(AZ31,NP,33,FALSE)="","",IF(VLOOKUP(AZ31,NP,33,FALSE)=0,"",VLOOKUP(AZ31,NP,33,FALSE)))</f>
      </c>
      <c r="BG31" s="146"/>
      <c r="BH31" s="33">
        <f>IF(VLOOKUP(BH37,NP,4,FALSE)=0,"",VLOOKUP(BH37,NP,4,FALSE))</f>
      </c>
      <c r="BI31" s="22">
        <f>IF(BH31="","",CONCATENATE(VLOOKUP(BH37,NP,5,FALSE),"  ",VLOOKUP(BH37,NP,6,FALSE)))</f>
      </c>
      <c r="BJ31" s="22"/>
      <c r="BK31" s="108"/>
      <c r="BL31" s="22"/>
      <c r="BM31" s="22"/>
      <c r="BN31" s="108"/>
      <c r="BO31" s="22"/>
      <c r="BX31" s="26"/>
      <c r="CE31" s="30"/>
      <c r="CF31" s="26"/>
    </row>
    <row r="32" spans="1:84" ht="12" customHeight="1">
      <c r="A32" s="99"/>
      <c r="B32" s="24"/>
      <c r="C32" s="24"/>
      <c r="D32" s="24"/>
      <c r="E32" s="24"/>
      <c r="F32" s="24"/>
      <c r="G32" s="20"/>
      <c r="H32" s="67"/>
      <c r="J32" s="96"/>
      <c r="R32" s="100"/>
      <c r="Z32" s="96"/>
      <c r="AA32" s="84">
        <f>IF(AH31="","",CONCATENATE(VLOOKUP(AH37,NP,8,FALSE)," pts - ",VLOOKUP(AH37,NP,11,FALSE)))</f>
      </c>
      <c r="AB32" s="84"/>
      <c r="AC32" s="115"/>
      <c r="AD32" s="84"/>
      <c r="AE32" s="84"/>
      <c r="AF32" s="115"/>
      <c r="AG32" s="84"/>
      <c r="AH32" s="98"/>
      <c r="AQ32" s="203">
        <v>11</v>
      </c>
      <c r="AR32" s="21">
        <f>IF(VLOOKUP(AR34,NP,4,FALSE)=0,"",VLOOKUP(AR34,NP,4,FALSE))</f>
      </c>
      <c r="AS32" s="22">
        <f>IF(AR32="","",CONCATENATE(VLOOKUP(AR34,NP,5,FALSE),"  ",VLOOKUP(AR34,NP,6,FALSE)))</f>
      </c>
      <c r="AT32" s="22"/>
      <c r="AU32" s="108"/>
      <c r="AV32" s="22"/>
      <c r="AW32" s="22"/>
      <c r="AX32" s="108"/>
      <c r="AY32" s="22"/>
      <c r="AZ32" s="2"/>
      <c r="BA32" s="137"/>
      <c r="BB32" s="137"/>
      <c r="BC32" s="138"/>
      <c r="BD32" s="137"/>
      <c r="BE32" s="137"/>
      <c r="BF32" s="138"/>
      <c r="BG32" s="4"/>
      <c r="BH32" s="34"/>
      <c r="BI32" s="25">
        <f>IF(BH31="","",CONCATENATE(VLOOKUP(BH37,NP,8,FALSE)," pts - ",VLOOKUP(BH37,NP,11,FALSE)))</f>
      </c>
      <c r="BJ32" s="25"/>
      <c r="BK32" s="19"/>
      <c r="BL32" s="25"/>
      <c r="BM32" s="25"/>
      <c r="BN32" s="19"/>
      <c r="BO32" s="25"/>
      <c r="BP32" s="26"/>
      <c r="BX32" s="26"/>
      <c r="CE32" s="30"/>
      <c r="CF32" s="26"/>
    </row>
    <row r="33" spans="1:84" ht="12" customHeight="1">
      <c r="A33" s="99"/>
      <c r="B33" s="24"/>
      <c r="C33" s="24"/>
      <c r="D33" s="24"/>
      <c r="E33" s="24"/>
      <c r="F33" s="24"/>
      <c r="G33" s="20"/>
      <c r="H33" s="67"/>
      <c r="J33" s="96"/>
      <c r="R33" s="100"/>
      <c r="Z33" s="96"/>
      <c r="AA33" s="84">
        <f>IF(AH31="","",CONCATENATE(IF(VLOOKUP(AP31,NP,23,FALSE)="","",IF(VLOOKUP(AP31,NP,12,FALSE)=1,VLOOKUP(AP31,NP,23,FALSE),-VLOOKUP(AP31,NP,23,FALSE))),IF(VLOOKUP(AP31,NP,24,FALSE)="","",CONCATENATE(" / ",IF(VLOOKUP(AP31,NP,12,FALSE)=1,VLOOKUP(AP31,NP,24,FALSE),-VLOOKUP(AP31,NP,24,FALSE)))),IF(VLOOKUP(AP31,NP,25,FALSE)="","",CONCATENATE(" / ",IF(VLOOKUP(AP31,NP,12,FALSE)=1,VLOOKUP(AP31,NP,25,FALSE),-VLOOKUP(AP31,NP,25,FALSE)))),IF(VLOOKUP(AP31,NP,26,FALSE)="","",CONCATENATE(" / ",IF(VLOOKUP(AP31,NP,12,FALSE)=1,VLOOKUP(AP31,NP,26,FALSE),-VLOOKUP(AP31,NP,26,FALSE)))),IF(VLOOKUP(AP31,NP,27,FALSE)="","",CONCATENATE(" / ",IF(VLOOKUP(AP31,NP,12,FALSE)=1,VLOOKUP(AP31,NP,27,FALSE),-VLOOKUP(AP31,NP,27,FALSE)))),IF(VLOOKUP(AP31,NP,28)="","",CONCATENATE(" / ",IF(VLOOKUP(AP31,NP,12)=1,VLOOKUP(AP31,NP,28),-VLOOKUP(AP31,NP,28)))),IF(VLOOKUP(AP31,NP,29)="","",CONCATENATE(" / ",IF(VLOOKUP(AP31,NP,12)=1,VLOOKUP(AP31,NP,29),-VLOOKUP(AP31,NP,29))))))</f>
      </c>
      <c r="AB33" s="84"/>
      <c r="AC33" s="115"/>
      <c r="AD33" s="84"/>
      <c r="AE33" s="84"/>
      <c r="AF33" s="115"/>
      <c r="AG33" s="84"/>
      <c r="AH33" s="100"/>
      <c r="AP33" s="98"/>
      <c r="AR33" s="195">
        <f>IF(OR(AR32="",VLOOKUP(AR34,NP,10,FALSE)=0),"",IF(LEN(VLOOKUP(AR34,NP,10,FALSE))=7,VLOOKUP(AR34,NP,10,FALSE),VLOOKUP(AR34,NP,10,FALSE)))</f>
      </c>
      <c r="AS33" s="25">
        <f>IF(AR32="","",CONCATENATE(VLOOKUP(AR34,NP,8,FALSE)," pts - ",VLOOKUP(AR34,NP,11,FALSE)))</f>
      </c>
      <c r="AT33" s="25"/>
      <c r="AU33" s="19"/>
      <c r="AV33" s="25"/>
      <c r="AW33" s="25"/>
      <c r="AX33" s="19"/>
      <c r="AY33" s="25"/>
      <c r="AZ33" s="150"/>
      <c r="BA33" s="136"/>
      <c r="BB33" s="137"/>
      <c r="BC33" s="138"/>
      <c r="BD33" s="137"/>
      <c r="BE33" s="137"/>
      <c r="BF33" s="138"/>
      <c r="BG33" s="4"/>
      <c r="BH33" s="35"/>
      <c r="BI33" s="25">
        <f>IF(BH31="","",CONCATENATE(IF(VLOOKUP(AZ31,NP,23,FALSE)="","",IF(VLOOKUP(AZ31,NP,12,FALSE)=1,VLOOKUP(AZ31,NP,23,FALSE),-VLOOKUP(AZ31,NP,23,FALSE))),IF(VLOOKUP(AZ31,NP,24,FALSE)="","",CONCATENATE(" / ",IF(VLOOKUP(AZ31,NP,12,FALSE)=1,VLOOKUP(AZ31,NP,24,FALSE),-VLOOKUP(AZ31,NP,24,FALSE)))),IF(VLOOKUP(AZ31,NP,25,FALSE)="","",CONCATENATE(" / ",IF(VLOOKUP(AZ31,NP,12,FALSE)=1,VLOOKUP(AZ31,NP,25,FALSE),-VLOOKUP(AZ31,NP,25,FALSE)))),IF(VLOOKUP(AZ31,NP,26,FALSE)="","",CONCATENATE(" / ",IF(VLOOKUP(AZ31,NP,12,FALSE)=1,VLOOKUP(AZ31,NP,26,FALSE),-VLOOKUP(AZ31,NP,26,FALSE)))),IF(VLOOKUP(AZ31,NP,27,FALSE)="","",CONCATENATE(" / ",IF(VLOOKUP(AZ31,NP,12,FALSE)=1,VLOOKUP(AZ31,NP,27,FALSE),-VLOOKUP(AZ31,NP,27,FALSE)))),IF(VLOOKUP(AZ31,NP,28)="","",CONCATENATE(" / ",IF(VLOOKUP(AZ31,NP,12)=1,VLOOKUP(AZ31,NP,28),-VLOOKUP(AZ31,NP,28)))),IF(VLOOKUP(AZ31,NP,29)="","",CONCATENATE(" / ",IF(VLOOKUP(AZ31,NP,12)=1,VLOOKUP(AZ31,NP,29),-VLOOKUP(AZ31,NP,29))))))</f>
      </c>
      <c r="BJ33" s="25"/>
      <c r="BK33" s="19"/>
      <c r="BL33" s="25"/>
      <c r="BM33" s="25"/>
      <c r="BN33" s="19"/>
      <c r="BO33" s="25"/>
      <c r="BP33" s="26"/>
      <c r="BX33" s="26"/>
      <c r="CE33" s="30"/>
      <c r="CF33" s="26"/>
    </row>
    <row r="34" spans="1:84" ht="12" customHeight="1">
      <c r="A34" s="99"/>
      <c r="B34" s="24"/>
      <c r="C34" s="24"/>
      <c r="D34" s="24"/>
      <c r="E34" s="24"/>
      <c r="F34" s="24"/>
      <c r="G34" s="20"/>
      <c r="H34" s="67"/>
      <c r="J34" s="96"/>
      <c r="R34" s="100"/>
      <c r="Z34" s="96"/>
      <c r="AG34" s="30"/>
      <c r="AH34" s="96"/>
      <c r="AI34" s="22">
        <f>IF(AP34="","",IF(VLOOKUP(AR34,NP,12,FALSE)=0,CONCATENATE(VLOOKUP(AR34,NP,5,FALSE),"  ",VLOOKUP(AR34,NP,6,FALSE)),IF(VLOOKUP(AR34,NP,22,FALSE)=0,CONCATENATE(VLOOKUP(AR34,NP,15,FALSE),"  ",VLOOKUP(AR34,NP,16,FALSE)),"")))</f>
      </c>
      <c r="AJ34" s="22"/>
      <c r="AK34" s="108"/>
      <c r="AL34" s="22"/>
      <c r="AM34" s="22"/>
      <c r="AN34" s="108"/>
      <c r="AO34" s="22"/>
      <c r="AP34" s="97">
        <f>IF(AND(VLOOKUP(AR34,NP,12,FALSE)=0,VLOOKUP(AR34,NP,22,FALSE)=0),"",IF(VLOOKUP(AR34,NP,12,FALSE)=0,VLOOKUP(AR34,NP,4,FALSE),IF(VLOOKUP(AR34,NP,22,FALSE)=0,VLOOKUP(AR34,NP,14,FALSE),"")))</f>
      </c>
      <c r="AR34" s="151">
        <v>3</v>
      </c>
      <c r="AS34" s="142" t="s">
        <v>63</v>
      </c>
      <c r="AT34" s="142"/>
      <c r="AU34" s="143">
        <f>IF(VLOOKUP(AR34,NP,32,FALSE)="","",IF(VLOOKUP(AR34,NP,32,FALSE)=0,"",VLOOKUP(AR34,NP,32,FALSE)))</f>
      </c>
      <c r="AV34" s="144">
        <f>IF(VLOOKUP(AR34,NP,33,FALSE)="","",IF(VLOOKUP(AR34,NP,34,FALSE)=2,"",VLOOKUP(AR34,NP,34,FALSE)))</f>
      </c>
      <c r="AW34" s="144"/>
      <c r="AX34" s="145">
        <f>IF(VLOOKUP(AR34,NP,33,FALSE)="","",IF(VLOOKUP(AR34,NP,33,FALSE)=0,"",VLOOKUP(AR34,NP,33,FALSE)))</f>
      </c>
      <c r="AY34" s="146"/>
      <c r="AZ34" s="33">
        <f>IF(VLOOKUP(AZ31,NP,14,FALSE)=0,"",VLOOKUP(AZ31,NP,14,FALSE))</f>
      </c>
      <c r="BA34" s="22">
        <f>IF(AZ34="","",CONCATENATE(VLOOKUP(AZ31,NP,15,FALSE),"  ",VLOOKUP(AZ31,NP,16,FALSE)))</f>
      </c>
      <c r="BB34" s="22"/>
      <c r="BC34" s="108"/>
      <c r="BD34" s="22"/>
      <c r="BE34" s="22"/>
      <c r="BF34" s="108"/>
      <c r="BG34" s="22"/>
      <c r="BH34" s="26"/>
      <c r="BO34" s="30"/>
      <c r="BP34" s="26"/>
      <c r="BX34" s="26"/>
      <c r="CE34" s="30"/>
      <c r="CF34" s="26"/>
    </row>
    <row r="35" spans="1:84" ht="12" customHeight="1">
      <c r="A35" s="99"/>
      <c r="B35" s="24"/>
      <c r="C35" s="24"/>
      <c r="D35" s="24"/>
      <c r="E35" s="24"/>
      <c r="F35" s="24"/>
      <c r="G35" s="20"/>
      <c r="H35" s="67"/>
      <c r="J35" s="96"/>
      <c r="R35" s="100"/>
      <c r="Z35" s="96"/>
      <c r="AA35" s="137"/>
      <c r="AB35" s="137"/>
      <c r="AC35" s="138"/>
      <c r="AD35" s="137"/>
      <c r="AE35" s="137"/>
      <c r="AF35" s="138"/>
      <c r="AG35" s="4"/>
      <c r="AH35" s="2"/>
      <c r="AI35" s="84">
        <f>IF(AP34="","",IF(VLOOKUP(AR34,NP,12,FALSE)=0,CONCATENATE(VLOOKUP(AR34,NP,8,FALSE)," pts - ",VLOOKUP(AR34,NP,11,FALSE)),IF(VLOOKUP(AR34,NP,22,FALSE)=0,CONCATENATE(VLOOKUP(AR34,NP,18,FALSE)," pts - ",VLOOKUP(AR34,NP,21,FALSE)),"")))</f>
      </c>
      <c r="AJ35" s="84"/>
      <c r="AK35" s="115"/>
      <c r="AL35" s="84"/>
      <c r="AM35" s="84"/>
      <c r="AN35" s="115"/>
      <c r="AO35" s="84"/>
      <c r="AP35" s="149">
        <v>11</v>
      </c>
      <c r="AR35" s="2"/>
      <c r="AS35" s="136"/>
      <c r="AT35" s="136"/>
      <c r="AU35" s="152"/>
      <c r="AV35" s="136"/>
      <c r="AW35" s="136"/>
      <c r="AX35" s="152"/>
      <c r="AY35" s="153"/>
      <c r="AZ35" s="154">
        <v>12</v>
      </c>
      <c r="BA35" s="36">
        <f>IF(AZ34="","",CONCATENATE(VLOOKUP(AZ31,NP,18,FALSE)," pts - ",VLOOKUP(AZ31,NP,21,FALSE)))</f>
      </c>
      <c r="BB35" s="36"/>
      <c r="BC35" s="120"/>
      <c r="BD35" s="36"/>
      <c r="BE35" s="36"/>
      <c r="BF35" s="120"/>
      <c r="BG35" s="36"/>
      <c r="BH35" s="30"/>
      <c r="BO35" s="30"/>
      <c r="BP35" s="26"/>
      <c r="BX35" s="26"/>
      <c r="CE35" s="30"/>
      <c r="CF35" s="26"/>
    </row>
    <row r="36" spans="1:84" ht="12" customHeight="1">
      <c r="A36" s="99"/>
      <c r="B36" s="24"/>
      <c r="C36" s="24"/>
      <c r="D36" s="24"/>
      <c r="E36" s="24"/>
      <c r="F36" s="24"/>
      <c r="G36" s="20"/>
      <c r="H36" s="67"/>
      <c r="J36" s="96"/>
      <c r="R36" s="100"/>
      <c r="Z36" s="96"/>
      <c r="AA36" s="136"/>
      <c r="AB36" s="137"/>
      <c r="AC36" s="138"/>
      <c r="AD36" s="137"/>
      <c r="AE36" s="137"/>
      <c r="AF36" s="138"/>
      <c r="AG36" s="4"/>
      <c r="AH36" s="2"/>
      <c r="AP36" s="96"/>
      <c r="AQ36" s="201">
        <v>12</v>
      </c>
      <c r="AR36" s="21">
        <f>IF(VLOOKUP(AR34,NP,14,FALSE)=0,"",VLOOKUP(AR34,NP,14,FALSE))</f>
      </c>
      <c r="AS36" s="22">
        <f>IF(AR36="","",CONCATENATE(VLOOKUP(AR34,NP,15,FALSE),"  ",VLOOKUP(AR34,NP,16,FALSE)))</f>
      </c>
      <c r="AT36" s="155"/>
      <c r="AU36" s="156"/>
      <c r="AV36" s="155"/>
      <c r="AW36" s="155"/>
      <c r="AX36" s="156"/>
      <c r="AY36" s="3"/>
      <c r="AZ36" s="35"/>
      <c r="BA36" s="25">
        <f>IF(AZ34="","",CONCATENATE(IF(VLOOKUP(AR34,NP,23,FALSE)="","",IF(VLOOKUP(AR34,NP,12,FALSE)=1,VLOOKUP(AR34,NP,23,FALSE),-VLOOKUP(AR34,NP,23,FALSE))),IF(VLOOKUP(AR34,NP,24,FALSE)="","",CONCATENATE(" / ",IF(VLOOKUP(AR34,NP,12,FALSE)=1,VLOOKUP(AR34,NP,24,FALSE),-VLOOKUP(AR34,NP,24,FALSE)))),IF(VLOOKUP(AR34,NP,25,FALSE)="","",CONCATENATE(" / ",IF(VLOOKUP(AR34,NP,12,FALSE)=1,VLOOKUP(AR34,NP,25,FALSE),-VLOOKUP(AR34,NP,25,FALSE)))),IF(VLOOKUP(AR34,NP,26,FALSE)="","",CONCATENATE(" / ",IF(VLOOKUP(AR34,NP,12,FALSE)=1,VLOOKUP(AR34,NP,26,FALSE),-VLOOKUP(AR34,NP,26,FALSE)))),IF(VLOOKUP(AR34,NP,27,FALSE)="","",CONCATENATE(" / ",IF(VLOOKUP(AR34,NP,12,FALSE)=1,VLOOKUP(AR34,NP,27,FALSE),-VLOOKUP(AR34,NP,27,FALSE)))),IF(VLOOKUP(AR34,NP,28)="","",CONCATENATE(" / ",IF(VLOOKUP(AR34,NP,12)=1,VLOOKUP(AR34,NP,28),-VLOOKUP(AR34,NP,28)))),IF(VLOOKUP(AR34,NP,29)="","",CONCATENATE(" / ",IF(VLOOKUP(AR34,NP,12)=1,VLOOKUP(AR34,NP,29),-VLOOKUP(AR34,NP,29))))))</f>
      </c>
      <c r="BB36" s="25"/>
      <c r="BC36" s="19"/>
      <c r="BD36" s="25"/>
      <c r="BE36" s="25"/>
      <c r="BF36" s="19"/>
      <c r="BG36" s="25"/>
      <c r="BH36" s="30"/>
      <c r="BO36" s="30"/>
      <c r="BP36" s="26"/>
      <c r="BX36" s="26"/>
      <c r="CE36" s="30"/>
      <c r="CF36" s="26"/>
    </row>
    <row r="37" spans="1:84" ht="12" customHeight="1">
      <c r="A37" s="99"/>
      <c r="B37" s="24"/>
      <c r="C37" s="24"/>
      <c r="D37" s="24"/>
      <c r="E37" s="24"/>
      <c r="F37" s="24"/>
      <c r="G37" s="20"/>
      <c r="H37" s="67"/>
      <c r="J37" s="96"/>
      <c r="R37" s="96"/>
      <c r="S37" s="22">
        <f>IF(Z37="","",CONCATENATE(VLOOKUP(Z25,NP,15,FALSE),"  ",VLOOKUP(Z25,NP,16,FALSE)))</f>
      </c>
      <c r="T37" s="22"/>
      <c r="U37" s="108"/>
      <c r="V37" s="22"/>
      <c r="W37" s="22"/>
      <c r="X37" s="108"/>
      <c r="Y37" s="22"/>
      <c r="Z37" s="97">
        <f>IF(VLOOKUP(Z25,NP,14,FALSE)=0,"",VLOOKUP(Z25,NP,14,FALSE))</f>
      </c>
      <c r="AA37" s="142" t="s">
        <v>63</v>
      </c>
      <c r="AB37" s="142"/>
      <c r="AC37" s="143">
        <f>IF(VLOOKUP(AH37,NP,32,FALSE)="","",IF(VLOOKUP(AH37,NP,32,FALSE)=0,"",VLOOKUP(AH37,NP,32,FALSE)))</f>
      </c>
      <c r="AD37" s="144">
        <f>IF(VLOOKUP(AH37,NP,33,FALSE)="","",IF(VLOOKUP(AH37,NP,34,FALSE)=2,"",VLOOKUP(AH37,NP,34,FALSE)))</f>
      </c>
      <c r="AE37" s="144"/>
      <c r="AF37" s="145">
        <f>IF(VLOOKUP(AH37,NP,33,FALSE)="","",IF(VLOOKUP(AH37,NP,33,FALSE)=0,"",VLOOKUP(AH37,NP,33,FALSE)))</f>
      </c>
      <c r="AG37" s="146"/>
      <c r="AH37" s="148">
        <v>50</v>
      </c>
      <c r="AR37" s="195">
        <f>IF(OR(AR36="",VLOOKUP(AR34,NP,20,FALSE)=0),"",IF(LEN(VLOOKUP(AR34,NP,20,FALSE))=7,VLOOKUP(AR34,NP,20,FALSE),VLOOKUP(AR34,NP,20,FALSE)))</f>
      </c>
      <c r="AS37" s="25">
        <f>IF(AR36="","",CONCATENATE(VLOOKUP(AR34,NP,18,FALSE)," pts - ",VLOOKUP(AR34,NP,21,FALSE)))</f>
      </c>
      <c r="AT37" s="25"/>
      <c r="AU37" s="19"/>
      <c r="AV37" s="25"/>
      <c r="AW37" s="25"/>
      <c r="AX37" s="19"/>
      <c r="AY37" s="25"/>
      <c r="AZ37" s="153"/>
      <c r="BA37" s="157"/>
      <c r="BB37" s="157"/>
      <c r="BC37" s="158"/>
      <c r="BD37" s="159"/>
      <c r="BE37" s="159"/>
      <c r="BF37" s="158"/>
      <c r="BG37" s="157"/>
      <c r="BH37" s="160">
        <v>18</v>
      </c>
      <c r="BI37" s="142" t="s">
        <v>63</v>
      </c>
      <c r="BJ37" s="142"/>
      <c r="BK37" s="143">
        <f>IF(VLOOKUP(BH37,NP,32,FALSE)="","",IF(VLOOKUP(BH37,NP,32,FALSE)=0,"",VLOOKUP(BH37,NP,32,FALSE)))</f>
      </c>
      <c r="BL37" s="144">
        <f>IF(VLOOKUP(BH37,NP,33,FALSE)="","",IF(VLOOKUP(BH37,NP,34,FALSE)=2,"",VLOOKUP(BH37,NP,34,FALSE)))</f>
      </c>
      <c r="BM37" s="144"/>
      <c r="BN37" s="145">
        <f>IF(VLOOKUP(BH37,NP,33,FALSE)="","",IF(VLOOKUP(BH37,NP,33,FALSE)=0,"",VLOOKUP(BH37,NP,33,FALSE)))</f>
      </c>
      <c r="BO37" s="146"/>
      <c r="BP37" s="33">
        <f>IF(VLOOKUP(BP25,NP,14,FALSE)=0,"",VLOOKUP(BP25,NP,14,FALSE))</f>
      </c>
      <c r="BQ37" s="22">
        <f>IF(BP37="","",CONCATENATE(VLOOKUP(BP25,NP,15,FALSE),"  ",VLOOKUP(BP25,NP,16,FALSE)))</f>
      </c>
      <c r="BR37" s="22"/>
      <c r="BS37" s="108"/>
      <c r="BT37" s="22"/>
      <c r="BU37" s="22"/>
      <c r="BV37" s="108"/>
      <c r="BW37" s="22"/>
      <c r="BX37" s="26"/>
      <c r="CE37" s="30"/>
      <c r="CF37" s="26"/>
    </row>
    <row r="38" spans="1:84" ht="12" customHeight="1">
      <c r="A38" s="99"/>
      <c r="B38" s="24"/>
      <c r="C38" s="24"/>
      <c r="D38" s="24"/>
      <c r="E38" s="24"/>
      <c r="F38" s="24"/>
      <c r="G38" s="20"/>
      <c r="H38" s="67"/>
      <c r="J38" s="96"/>
      <c r="R38" s="13"/>
      <c r="S38" s="86">
        <f>IF(Z37="","",CONCATENATE(VLOOKUP(Z25,NP,18,FALSE)," pts - ",VLOOKUP(Z25,NP,21,FALSE)))</f>
      </c>
      <c r="T38" s="86"/>
      <c r="U38" s="116"/>
      <c r="V38" s="86"/>
      <c r="W38" s="86"/>
      <c r="X38" s="116"/>
      <c r="Y38" s="86"/>
      <c r="Z38" s="140">
        <v>14</v>
      </c>
      <c r="AQ38" s="201">
        <v>13</v>
      </c>
      <c r="AR38" s="21">
        <f>IF(VLOOKUP(AR40,NP,4,FALSE)=0,"",VLOOKUP(AR40,NP,4,FALSE))</f>
      </c>
      <c r="AS38" s="22">
        <f>IF(AR38="","",CONCATENATE(VLOOKUP(AR40,NP,5,FALSE),"  ",VLOOKUP(AR40,NP,6,FALSE)))</f>
      </c>
      <c r="AT38" s="22"/>
      <c r="AU38" s="108"/>
      <c r="AV38" s="22"/>
      <c r="AW38" s="22"/>
      <c r="AX38" s="108"/>
      <c r="AY38" s="22"/>
      <c r="AZ38" s="2"/>
      <c r="BA38" s="137"/>
      <c r="BB38" s="137"/>
      <c r="BC38" s="138"/>
      <c r="BD38" s="137"/>
      <c r="BE38" s="137"/>
      <c r="BF38" s="138"/>
      <c r="BG38" s="4"/>
      <c r="BO38" s="30"/>
      <c r="BP38" s="141">
        <v>16</v>
      </c>
      <c r="BQ38" s="36">
        <f>IF(BP37="","",CONCATENATE(VLOOKUP(BP25,NP,18,FALSE)," pts - ",VLOOKUP(BP25,NP,21,FALSE)))</f>
      </c>
      <c r="BR38" s="36"/>
      <c r="BS38" s="120"/>
      <c r="BT38" s="36"/>
      <c r="BU38" s="36"/>
      <c r="BV38" s="120"/>
      <c r="BW38" s="36"/>
      <c r="CE38" s="30"/>
      <c r="CF38" s="26"/>
    </row>
    <row r="39" spans="1:84" ht="12" customHeight="1">
      <c r="A39" s="99"/>
      <c r="B39" s="24"/>
      <c r="C39" s="24"/>
      <c r="D39" s="24"/>
      <c r="E39" s="24"/>
      <c r="F39" s="24"/>
      <c r="G39" s="20"/>
      <c r="H39" s="67"/>
      <c r="J39" s="96"/>
      <c r="R39" s="13"/>
      <c r="S39" s="84">
        <f>IF(Z37="","",CONCATENATE(IF(VLOOKUP(AH37,NP,23,FALSE)="","",IF(VLOOKUP(AH37,NP,12,FALSE)=1,VLOOKUP(AH37,NP,23,FALSE),-VLOOKUP(AH37,NP,23,FALSE))),IF(VLOOKUP(AH37,NP,24,FALSE)="","",CONCATENATE(" / ",IF(VLOOKUP(AH37,NP,12,FALSE)=1,VLOOKUP(AH37,NP,24,FALSE),-VLOOKUP(AH37,NP,24,FALSE)))),IF(VLOOKUP(AH37,NP,25,FALSE)="","",CONCATENATE(" / ",IF(VLOOKUP(AH37,NP,12,FALSE)=1,VLOOKUP(AH37,NP,25,FALSE),-VLOOKUP(AH37,NP,25,FALSE)))),IF(VLOOKUP(AH37,NP,26,FALSE)="","",CONCATENATE(" / ",IF(VLOOKUP(AH37,NP,12,FALSE)=1,VLOOKUP(AH37,NP,26,FALSE),-VLOOKUP(AH37,NP,26,FALSE)))),IF(VLOOKUP(AH37,NP,27,FALSE)="","",CONCATENATE(" / ",IF(VLOOKUP(AH37,NP,12,FALSE)=1,VLOOKUP(AH37,NP,27,FALSE),-VLOOKUP(AH37,NP,27,FALSE)))),IF(VLOOKUP(AH37,NP,28)="","",CONCATENATE(" / ",IF(VLOOKUP(AH37,NP,12)=1,VLOOKUP(AH37,NP,28),-VLOOKUP(AH37,NP,28)))),IF(VLOOKUP(AH37,NP,29)="","",CONCATENATE(" / ",IF(VLOOKUP(AH37,NP,12)=1,VLOOKUP(AH37,NP,29),-VLOOKUP(AH37,NP,29))))))</f>
      </c>
      <c r="T39" s="84"/>
      <c r="U39" s="115"/>
      <c r="V39" s="84"/>
      <c r="W39" s="84"/>
      <c r="X39" s="115"/>
      <c r="Y39" s="84"/>
      <c r="Z39" s="96"/>
      <c r="AP39" s="149">
        <v>14</v>
      </c>
      <c r="AR39" s="195">
        <f>IF(OR(AR38="",VLOOKUP(AR40,NP,10,FALSE)=0),"",IF(LEN(VLOOKUP(AR40,NP,10,FALSE))=7,VLOOKUP(AR40,NP,10,FALSE),VLOOKUP(AR40,NP,10,FALSE)))</f>
      </c>
      <c r="AS39" s="25">
        <f>IF(AR38="","",CONCATENATE(VLOOKUP(AR40,NP,8,FALSE)," pts - ",VLOOKUP(AR40,NP,11,FALSE)))</f>
      </c>
      <c r="AT39" s="25"/>
      <c r="AU39" s="19"/>
      <c r="AV39" s="25"/>
      <c r="AW39" s="25"/>
      <c r="AX39" s="19"/>
      <c r="AY39" s="25"/>
      <c r="AZ39" s="154">
        <v>13</v>
      </c>
      <c r="BA39" s="136"/>
      <c r="BB39" s="137"/>
      <c r="BC39" s="138"/>
      <c r="BD39" s="137"/>
      <c r="BE39" s="137"/>
      <c r="BF39" s="138"/>
      <c r="BG39" s="4"/>
      <c r="BO39" s="30"/>
      <c r="BP39" s="35"/>
      <c r="BQ39" s="25">
        <f>IF(BP37="","",CONCATENATE(IF(VLOOKUP(BH37,NP,23,FALSE)="","",IF(VLOOKUP(BH37,NP,12,FALSE)=1,VLOOKUP(BH37,NP,23,FALSE),-VLOOKUP(BH37,NP,23,FALSE))),IF(VLOOKUP(BH37,NP,24,FALSE)="","",CONCATENATE(" / ",IF(VLOOKUP(BH37,NP,12,FALSE)=1,VLOOKUP(BH37,NP,24,FALSE),-VLOOKUP(BH37,NP,24,FALSE)))),IF(VLOOKUP(BH37,NP,25,FALSE)="","",CONCATENATE(" / ",IF(VLOOKUP(BH37,NP,12,FALSE)=1,VLOOKUP(BH37,NP,25,FALSE),-VLOOKUP(BH37,NP,25,FALSE)))),IF(VLOOKUP(BH37,NP,26,FALSE)="","",CONCATENATE(" / ",IF(VLOOKUP(BH37,NP,12,FALSE)=1,VLOOKUP(BH37,NP,26,FALSE),-VLOOKUP(BH37,NP,26,FALSE)))),IF(VLOOKUP(BH37,NP,27,FALSE)="","",CONCATENATE(" / ",IF(VLOOKUP(BH37,NP,12,FALSE)=1,VLOOKUP(BH37,NP,27,FALSE),-VLOOKUP(BH37,NP,27,FALSE)))),IF(VLOOKUP(BH37,NP,28)="","",CONCATENATE(" / ",IF(VLOOKUP(BH37,NP,12)=1,VLOOKUP(BH37,NP,28),-VLOOKUP(BH37,NP,28)))),IF(VLOOKUP(BH37,NP,29)="","",CONCATENATE(" / ",IF(VLOOKUP(BH37,NP,12)=1,VLOOKUP(BH37,NP,29),-VLOOKUP(BH37,NP,29))))))</f>
      </c>
      <c r="BR39" s="25"/>
      <c r="BS39" s="19"/>
      <c r="BT39" s="25"/>
      <c r="BU39" s="25"/>
      <c r="BV39" s="19"/>
      <c r="BW39" s="25"/>
      <c r="CE39" s="30"/>
      <c r="CF39" s="26"/>
    </row>
    <row r="40" spans="1:84" ht="12" customHeight="1">
      <c r="A40" s="99"/>
      <c r="B40" s="24"/>
      <c r="C40" s="24"/>
      <c r="D40" s="24"/>
      <c r="E40" s="24"/>
      <c r="F40" s="24"/>
      <c r="G40" s="20"/>
      <c r="H40" s="67"/>
      <c r="J40" s="96"/>
      <c r="R40" s="13"/>
      <c r="Z40" s="96"/>
      <c r="AI40" s="22">
        <f>IF(AP40="","",IF(VLOOKUP(AR40,NP,12,FALSE)=0,CONCATENATE(VLOOKUP(AR40,NP,5,FALSE),"  ",VLOOKUP(AR40,NP,6,FALSE)),IF(VLOOKUP(AR40,NP,22,FALSE)=0,CONCATENATE(VLOOKUP(AR40,NP,15,FALSE),"  ",VLOOKUP(AR40,NP,16,FALSE)),"")))</f>
      </c>
      <c r="AJ40" s="22"/>
      <c r="AK40" s="108"/>
      <c r="AL40" s="22"/>
      <c r="AM40" s="22"/>
      <c r="AN40" s="108"/>
      <c r="AO40" s="22"/>
      <c r="AP40" s="21">
        <f>IF(AND(VLOOKUP(AR40,NP,12,FALSE)=0,VLOOKUP(AR40,NP,22,FALSE)=0),"",IF(VLOOKUP(AR40,NP,12,FALSE)=0,VLOOKUP(AR40,NP,4,FALSE),IF(VLOOKUP(AR40,NP,22,FALSE)=0,VLOOKUP(AR40,NP,14,FALSE),"")))</f>
      </c>
      <c r="AQ40" s="162"/>
      <c r="AR40" s="151">
        <v>4</v>
      </c>
      <c r="AS40" s="142" t="s">
        <v>63</v>
      </c>
      <c r="AT40" s="142"/>
      <c r="AU40" s="143">
        <f>IF(VLOOKUP(AR40,NP,32,FALSE)="","",IF(VLOOKUP(AR40,NP,32,FALSE)=0,"",VLOOKUP(AR40,NP,32,FALSE)))</f>
      </c>
      <c r="AV40" s="144">
        <f>IF(VLOOKUP(AR40,NP,33,FALSE)="","",IF(VLOOKUP(AR40,NP,34,FALSE)=2,"",VLOOKUP(AR40,NP,34,FALSE)))</f>
      </c>
      <c r="AW40" s="144"/>
      <c r="AX40" s="145">
        <f>IF(VLOOKUP(AR40,NP,33,FALSE)="","",IF(VLOOKUP(AR40,NP,33,FALSE)=0,"",VLOOKUP(AR40,NP,33,FALSE)))</f>
      </c>
      <c r="AY40" s="146"/>
      <c r="AZ40" s="33">
        <f>IF(VLOOKUP(AZ43,NP,4,FALSE)=0,"",VLOOKUP(AZ43,NP,4,FALSE))</f>
      </c>
      <c r="BA40" s="22">
        <f>IF(AZ40="","",CONCATENATE(VLOOKUP(AZ43,NP,5,FALSE),"  ",VLOOKUP(AZ43,NP,6,FALSE)))</f>
      </c>
      <c r="BB40" s="22"/>
      <c r="BC40" s="108"/>
      <c r="BD40" s="22"/>
      <c r="BE40" s="22"/>
      <c r="BF40" s="108"/>
      <c r="BG40" s="22"/>
      <c r="BO40" s="30"/>
      <c r="BP40" s="26"/>
      <c r="BW40" s="30"/>
      <c r="CE40" s="30"/>
      <c r="CF40" s="26"/>
    </row>
    <row r="41" spans="1:84" ht="12" customHeight="1">
      <c r="A41" s="99"/>
      <c r="B41" s="24"/>
      <c r="C41" s="24"/>
      <c r="D41" s="24"/>
      <c r="E41" s="24"/>
      <c r="F41" s="24"/>
      <c r="G41" s="20"/>
      <c r="H41" s="67"/>
      <c r="J41" s="96"/>
      <c r="Z41" s="96"/>
      <c r="AH41" s="96"/>
      <c r="AI41" s="84">
        <f>IF(AP40="","",IF(VLOOKUP(AR40,NP,12,FALSE)=0,CONCATENATE(VLOOKUP(AR40,NP,8,FALSE)," pts - ",VLOOKUP(AR40,NP,11,FALSE)),IF(VLOOKUP(AR40,NP,22,FALSE)=0,CONCATENATE(VLOOKUP(AR40,NP,18,FALSE)," pts - ",VLOOKUP(AR40,NP,21,FALSE)),"")))</f>
      </c>
      <c r="AJ41" s="84"/>
      <c r="AK41" s="115"/>
      <c r="AL41" s="84"/>
      <c r="AM41" s="84"/>
      <c r="AN41" s="115"/>
      <c r="AO41" s="84"/>
      <c r="AP41" s="101"/>
      <c r="AR41" s="2"/>
      <c r="AS41" s="136"/>
      <c r="AT41" s="136"/>
      <c r="AU41" s="152"/>
      <c r="AV41" s="136"/>
      <c r="AW41" s="136"/>
      <c r="AX41" s="152"/>
      <c r="AY41" s="153"/>
      <c r="AZ41" s="34"/>
      <c r="BA41" s="25">
        <f>IF(AZ40="","",CONCATENATE(VLOOKUP(AZ43,NP,8,FALSE)," pts - ",VLOOKUP(AZ43,NP,11,FALSE)))</f>
      </c>
      <c r="BB41" s="25"/>
      <c r="BC41" s="19"/>
      <c r="BD41" s="25"/>
      <c r="BE41" s="25"/>
      <c r="BF41" s="19"/>
      <c r="BG41" s="25"/>
      <c r="BH41" s="26"/>
      <c r="BO41" s="30"/>
      <c r="BP41" s="26"/>
      <c r="BW41" s="30"/>
      <c r="CE41" s="30"/>
      <c r="CF41" s="26"/>
    </row>
    <row r="42" spans="10:84" ht="12" customHeight="1">
      <c r="J42" s="96"/>
      <c r="Z42" s="96"/>
      <c r="AH42" s="96"/>
      <c r="AP42" s="96"/>
      <c r="AQ42" s="203">
        <v>14</v>
      </c>
      <c r="AR42" s="21">
        <f>IF(VLOOKUP(AR40,NP,14,FALSE)=0,"",VLOOKUP(AR40,NP,14,FALSE))</f>
      </c>
      <c r="AS42" s="22">
        <f>IF(AR42="","",CONCATENATE(VLOOKUP(AR40,NP,15,FALSE),"  ",VLOOKUP(AR40,NP,16,FALSE)))</f>
      </c>
      <c r="AT42" s="155"/>
      <c r="AU42" s="156"/>
      <c r="AV42" s="155"/>
      <c r="AW42" s="155"/>
      <c r="AX42" s="156"/>
      <c r="AY42" s="3"/>
      <c r="AZ42" s="35"/>
      <c r="BA42" s="25">
        <f>IF(AZ40="","",CONCATENATE(IF(VLOOKUP(AR40,NP,23,FALSE)="","",IF(VLOOKUP(AR40,NP,12,FALSE)=1,VLOOKUP(AR40,NP,23,FALSE),-VLOOKUP(AR40,NP,23,FALSE))),IF(VLOOKUP(AR40,NP,24,FALSE)="","",CONCATENATE(" / ",IF(VLOOKUP(AR40,NP,12,FALSE)=1,VLOOKUP(AR40,NP,24,FALSE),-VLOOKUP(AR40,NP,24,FALSE)))),IF(VLOOKUP(AR40,NP,25,FALSE)="","",CONCATENATE(" / ",IF(VLOOKUP(AR40,NP,12,FALSE)=1,VLOOKUP(AR40,NP,25,FALSE),-VLOOKUP(AR40,NP,25,FALSE)))),IF(VLOOKUP(AR40,NP,26,FALSE)="","",CONCATENATE(" / ",IF(VLOOKUP(AR40,NP,12,FALSE)=1,VLOOKUP(AR40,NP,26,FALSE),-VLOOKUP(AR40,NP,26,FALSE)))),IF(VLOOKUP(AR40,NP,27,FALSE)="","",CONCATENATE(" / ",IF(VLOOKUP(AR40,NP,12,FALSE)=1,VLOOKUP(AR40,NP,27,FALSE),-VLOOKUP(AR40,NP,27,FALSE)))),IF(VLOOKUP(AR40,NP,28)="","",CONCATENATE(" / ",IF(VLOOKUP(AR40,NP,12)=1,VLOOKUP(AR40,NP,28),-VLOOKUP(AR40,NP,28)))),IF(VLOOKUP(AR40,NP,29)="","",CONCATENATE(" / ",IF(VLOOKUP(AR40,NP,12)=1,VLOOKUP(AR40,NP,29),-VLOOKUP(AR40,NP,29))))))</f>
      </c>
      <c r="BB42" s="25"/>
      <c r="BC42" s="19"/>
      <c r="BD42" s="25"/>
      <c r="BE42" s="25"/>
      <c r="BF42" s="19"/>
      <c r="BG42" s="25"/>
      <c r="BH42" s="26"/>
      <c r="BI42" s="37"/>
      <c r="BJ42" s="37"/>
      <c r="BK42" s="117"/>
      <c r="BL42" s="37"/>
      <c r="BM42" s="37"/>
      <c r="BN42" s="117"/>
      <c r="BO42" s="30"/>
      <c r="BP42" s="26"/>
      <c r="BW42" s="30"/>
      <c r="CE42" s="30"/>
      <c r="CF42" s="26"/>
    </row>
    <row r="43" spans="10:84" ht="12" customHeight="1">
      <c r="J43" s="96"/>
      <c r="Z43" s="96"/>
      <c r="AA43" s="22">
        <f>IF(AH43="","",CONCATENATE(VLOOKUP(AH37,NP,15,FALSE),"  ",VLOOKUP(AH37,NP,16,FALSE)))</f>
      </c>
      <c r="AB43" s="22"/>
      <c r="AC43" s="108"/>
      <c r="AD43" s="22"/>
      <c r="AE43" s="22"/>
      <c r="AF43" s="108"/>
      <c r="AG43" s="22"/>
      <c r="AH43" s="97">
        <f>IF(VLOOKUP(AH37,NP,14,FALSE)=0,"",VLOOKUP(AH37,NP,14,FALSE))</f>
      </c>
      <c r="AI43" s="142" t="s">
        <v>63</v>
      </c>
      <c r="AJ43" s="142"/>
      <c r="AK43" s="143">
        <f>IF(VLOOKUP(AP43,NP,32,FALSE)="","",IF(VLOOKUP(AP43,NP,32,FALSE)=0,"",VLOOKUP(AP43,NP,32,FALSE)))</f>
      </c>
      <c r="AL43" s="144">
        <f>IF(VLOOKUP(AP43,NP,33,FALSE)="","",IF(VLOOKUP(AP43,NP,34,FALSE)=2,"",VLOOKUP(AP43,NP,34,FALSE)))</f>
      </c>
      <c r="AM43" s="144"/>
      <c r="AN43" s="145">
        <f>IF(VLOOKUP(AP43,NP,33,FALSE)="","",IF(VLOOKUP(AP43,NP,33,FALSE)=0,"",VLOOKUP(AP43,NP,33,FALSE)))</f>
      </c>
      <c r="AO43" s="146"/>
      <c r="AP43" s="147">
        <v>44</v>
      </c>
      <c r="AR43" s="195">
        <f>IF(OR(AR42="",VLOOKUP(AR40,NP,20,FALSE)=0),"",IF(LEN(VLOOKUP(AR40,NP,20,FALSE))=7,VLOOKUP(AR40,NP,20,FALSE),VLOOKUP(AR40,NP,20,FALSE)))</f>
      </c>
      <c r="AS43" s="25">
        <f>IF(AR42="","",CONCATENATE(VLOOKUP(AR40,NP,18,FALSE)," pts - ",VLOOKUP(AR40,NP,21,FALSE)))</f>
      </c>
      <c r="AT43" s="25"/>
      <c r="AU43" s="19"/>
      <c r="AV43" s="25"/>
      <c r="AW43" s="25"/>
      <c r="AX43" s="19"/>
      <c r="AY43" s="25"/>
      <c r="AZ43" s="148">
        <v>12</v>
      </c>
      <c r="BA43" s="142" t="s">
        <v>63</v>
      </c>
      <c r="BB43" s="142"/>
      <c r="BC43" s="143">
        <f>IF(VLOOKUP(AZ43,NP,32,FALSE)="","",IF(VLOOKUP(AZ43,NP,32,FALSE)=0,"",VLOOKUP(AZ43,NP,32,FALSE)))</f>
      </c>
      <c r="BD43" s="144">
        <f>IF(VLOOKUP(AZ43,NP,33,FALSE)="","",IF(VLOOKUP(AZ43,NP,34,FALSE)=2,"",VLOOKUP(AZ43,NP,34,FALSE)))</f>
      </c>
      <c r="BE43" s="144"/>
      <c r="BF43" s="145">
        <f>IF(VLOOKUP(AZ43,NP,33,FALSE)="","",IF(VLOOKUP(AZ43,NP,33,FALSE)=0,"",VLOOKUP(AZ43,NP,33,FALSE)))</f>
      </c>
      <c r="BG43" s="146"/>
      <c r="BH43" s="33">
        <f>IF(VLOOKUP(BH37,NP,14,FALSE)=0,"",VLOOKUP(BH37,NP,14,FALSE))</f>
      </c>
      <c r="BI43" s="22">
        <f>IF(BH43="","",CONCATENATE(VLOOKUP(BH37,NP,15,FALSE),"  ",VLOOKUP(BH37,NP,16,FALSE)))</f>
      </c>
      <c r="BJ43" s="22"/>
      <c r="BK43" s="108"/>
      <c r="BL43" s="22"/>
      <c r="BM43" s="22"/>
      <c r="BN43" s="108"/>
      <c r="BO43" s="22"/>
      <c r="BP43" s="26"/>
      <c r="BW43" s="30"/>
      <c r="CE43" s="30"/>
      <c r="CF43" s="26"/>
    </row>
    <row r="44" spans="10:84" ht="12" customHeight="1">
      <c r="J44" s="96"/>
      <c r="AA44" s="86">
        <f>IF(AH43="","",CONCATENATE(VLOOKUP(AH37,NP,18,FALSE)," pts - ",VLOOKUP(AH37,NP,21,FALSE)))</f>
      </c>
      <c r="AB44" s="86"/>
      <c r="AC44" s="116"/>
      <c r="AD44" s="86"/>
      <c r="AE44" s="86"/>
      <c r="AF44" s="116"/>
      <c r="AG44" s="86"/>
      <c r="AH44" s="140">
        <v>14</v>
      </c>
      <c r="AP44" s="24"/>
      <c r="AR44" s="27"/>
      <c r="AS44" s="28"/>
      <c r="AT44" s="28"/>
      <c r="AU44" s="110"/>
      <c r="AV44" s="28"/>
      <c r="AW44" s="28"/>
      <c r="AX44" s="110"/>
      <c r="AY44" s="20"/>
      <c r="AZ44" s="13"/>
      <c r="BA44" s="24"/>
      <c r="BB44" s="24"/>
      <c r="BC44" s="113"/>
      <c r="BD44" s="24"/>
      <c r="BE44" s="24"/>
      <c r="BF44" s="113"/>
      <c r="BG44" s="30"/>
      <c r="BH44" s="141">
        <v>16</v>
      </c>
      <c r="BI44" s="36">
        <f>IF(BH43="","",CONCATENATE(VLOOKUP(BH37,NP,18,FALSE)," pts - ",VLOOKUP(BH37,NP,21,FALSE)))</f>
      </c>
      <c r="BJ44" s="36"/>
      <c r="BK44" s="120"/>
      <c r="BL44" s="36"/>
      <c r="BM44" s="36"/>
      <c r="BN44" s="120"/>
      <c r="BO44" s="36"/>
      <c r="BP44" s="13"/>
      <c r="BQ44" s="24"/>
      <c r="BR44" s="24"/>
      <c r="BS44" s="113"/>
      <c r="BT44" s="24"/>
      <c r="BU44" s="24"/>
      <c r="BV44" s="113"/>
      <c r="BW44" s="20"/>
      <c r="CE44" s="30"/>
      <c r="CF44" s="26"/>
    </row>
    <row r="45" spans="10:84" ht="12" customHeight="1">
      <c r="J45" s="96"/>
      <c r="AA45" s="84">
        <f>IF(AH43="","",CONCATENATE(IF(VLOOKUP(AP43,NP,23,FALSE)="","",IF(VLOOKUP(AP43,NP,12,FALSE)=1,VLOOKUP(AP43,NP,23,FALSE),-VLOOKUP(AP43,NP,23,FALSE))),IF(VLOOKUP(AP43,NP,24,FALSE)="","",CONCATENATE(" / ",IF(VLOOKUP(AP43,NP,12,FALSE)=1,VLOOKUP(AP43,NP,24,FALSE),-VLOOKUP(AP43,NP,24,FALSE)))),IF(VLOOKUP(AP43,NP,25,FALSE)="","",CONCATENATE(" / ",IF(VLOOKUP(AP43,NP,12,FALSE)=1,VLOOKUP(AP43,NP,25,FALSE),-VLOOKUP(AP43,NP,25,FALSE)))),IF(VLOOKUP(AP43,NP,26,FALSE)="","",CONCATENATE(" / ",IF(VLOOKUP(AP43,NP,12,FALSE)=1,VLOOKUP(AP43,NP,26,FALSE),-VLOOKUP(AP43,NP,26,FALSE)))),IF(VLOOKUP(AP43,NP,27,FALSE)="","",CONCATENATE(" / ",IF(VLOOKUP(AP43,NP,12,FALSE)=1,VLOOKUP(AP43,NP,27,FALSE),-VLOOKUP(AP43,NP,27,FALSE)))),IF(VLOOKUP(AP43,NP,28)="","",CONCATENATE(" / ",IF(VLOOKUP(AP43,NP,12)=1,VLOOKUP(AP43,NP,28),-VLOOKUP(AP43,NP,28)))),IF(VLOOKUP(AP43,NP,29)="","",CONCATENATE(" / ",IF(VLOOKUP(AP43,NP,12)=1,VLOOKUP(AP43,NP,29),-VLOOKUP(AP43,NP,29))))))</f>
      </c>
      <c r="AB45" s="84"/>
      <c r="AC45" s="115"/>
      <c r="AD45" s="84"/>
      <c r="AE45" s="84"/>
      <c r="AF45" s="115"/>
      <c r="AG45" s="84"/>
      <c r="AH45" s="96"/>
      <c r="AR45" s="20"/>
      <c r="AS45" s="32"/>
      <c r="AT45" s="32"/>
      <c r="AU45" s="124"/>
      <c r="AV45" s="32"/>
      <c r="AW45" s="32"/>
      <c r="AX45" s="124"/>
      <c r="AY45" s="23"/>
      <c r="AZ45" s="13"/>
      <c r="BA45" s="24"/>
      <c r="BB45" s="24"/>
      <c r="BC45" s="113"/>
      <c r="BD45" s="24"/>
      <c r="BE45" s="24"/>
      <c r="BF45" s="113"/>
      <c r="BG45" s="30"/>
      <c r="BH45" s="35"/>
      <c r="BI45" s="25">
        <f>IF(BH43="","",CONCATENATE(IF(VLOOKUP(AZ43,NP,23,FALSE)="","",IF(VLOOKUP(AZ43,NP,12,FALSE)=1,VLOOKUP(AZ43,NP,23,FALSE),-VLOOKUP(AZ43,NP,23,FALSE))),IF(VLOOKUP(AZ43,NP,24,FALSE)="","",CONCATENATE(" / ",IF(VLOOKUP(AZ43,NP,12,FALSE)=1,VLOOKUP(AZ43,NP,24,FALSE),-VLOOKUP(AZ43,NP,24,FALSE)))),IF(VLOOKUP(AZ43,NP,25,FALSE)="","",CONCATENATE(" / ",IF(VLOOKUP(AZ43,NP,12,FALSE)=1,VLOOKUP(AZ43,NP,25,FALSE),-VLOOKUP(AZ43,NP,25,FALSE)))),IF(VLOOKUP(AZ43,NP,26,FALSE)="","",CONCATENATE(" / ",IF(VLOOKUP(AZ43,NP,12,FALSE)=1,VLOOKUP(AZ43,NP,26,FALSE),-VLOOKUP(AZ43,NP,26,FALSE)))),IF(VLOOKUP(AZ43,NP,27,FALSE)="","",CONCATENATE(" / ",IF(VLOOKUP(AZ43,NP,12,FALSE)=1,VLOOKUP(AZ43,NP,27,FALSE),-VLOOKUP(AZ43,NP,27,FALSE)))),IF(VLOOKUP(AZ43,NP,28)="","",CONCATENATE(" / ",IF(VLOOKUP(AZ43,NP,12)=1,VLOOKUP(AZ43,NP,28),-VLOOKUP(AZ43,NP,28)))),IF(VLOOKUP(AZ43,NP,29)="","",CONCATENATE(" / ",IF(VLOOKUP(AZ43,NP,12)=1,VLOOKUP(AZ43,NP,29),-VLOOKUP(AZ43,NP,29))))))</f>
      </c>
      <c r="BJ45" s="25"/>
      <c r="BK45" s="19"/>
      <c r="BL45" s="25"/>
      <c r="BM45" s="25"/>
      <c r="BN45" s="19"/>
      <c r="BO45" s="25"/>
      <c r="CE45" s="30"/>
      <c r="CF45" s="26"/>
    </row>
    <row r="46" spans="10:84" ht="12" customHeight="1">
      <c r="J46" s="96"/>
      <c r="AH46" s="96"/>
      <c r="AI46" s="22">
        <f>IF(AP46="","",CONCATENATE(VLOOKUP(AP43,NP,15,FALSE),"  ",VLOOKUP(AP43,NP,16,FALSE)))</f>
      </c>
      <c r="AJ46" s="155"/>
      <c r="AK46" s="156"/>
      <c r="AL46" s="155"/>
      <c r="AM46" s="155"/>
      <c r="AN46" s="156"/>
      <c r="AO46" s="3"/>
      <c r="AP46" s="21">
        <f>IF(VLOOKUP(AP43,NP,14,FALSE)=0,"",VLOOKUP(AP43,NP,14,FALSE))</f>
      </c>
      <c r="AQ46" s="202">
        <v>15</v>
      </c>
      <c r="AR46" s="20"/>
      <c r="AT46" s="14"/>
      <c r="AV46" s="14"/>
      <c r="AW46" s="14"/>
      <c r="AY46" s="199">
        <v>16</v>
      </c>
      <c r="AZ46" s="21">
        <f>IF(VLOOKUP(AZ43,NP,14,FALSE)=0,"",VLOOKUP(AZ43,NP,14,FALSE))</f>
      </c>
      <c r="BA46" s="22">
        <f>IF(AZ46="","",CONCATENATE(VLOOKUP(AZ43,NP,15,FALSE),"  ",VLOOKUP(AZ43,NP,16,FALSE)))</f>
      </c>
      <c r="BB46" s="22"/>
      <c r="BC46" s="108"/>
      <c r="BD46" s="22"/>
      <c r="BE46" s="22"/>
      <c r="BF46" s="108"/>
      <c r="BG46" s="38"/>
      <c r="BH46" s="26"/>
      <c r="BI46" s="39"/>
      <c r="BJ46" s="39"/>
      <c r="BK46" s="17"/>
      <c r="BL46" s="39"/>
      <c r="BM46" s="39"/>
      <c r="BN46" s="17"/>
      <c r="BO46" s="40"/>
      <c r="CE46" s="30"/>
      <c r="CF46" s="26"/>
    </row>
    <row r="47" spans="10:84" ht="12" customHeight="1">
      <c r="J47" s="96"/>
      <c r="AI47" s="84">
        <f>IF(AP46="","",CONCATENATE(VLOOKUP(AP43,NP,18,FALSE)," pts - ",VLOOKUP(AP43,NP,21,FALSE)))</f>
      </c>
      <c r="AJ47" s="84"/>
      <c r="AK47" s="115"/>
      <c r="AL47" s="84"/>
      <c r="AM47" s="84"/>
      <c r="AN47" s="115"/>
      <c r="AO47" s="84"/>
      <c r="AP47" s="195">
        <f>IF(OR(AP46="",VLOOKUP(AP43,NP,20,FALSE)=0),"",IF(LEN(VLOOKUP(AP43,NP,20,FALSE))=7,VLOOKUP(AP43,NP,20,FALSE),VLOOKUP(AP43,NP,20,FALSE)))</f>
      </c>
      <c r="AR47" s="20"/>
      <c r="AS47" s="20"/>
      <c r="AT47" s="20"/>
      <c r="AU47" s="123"/>
      <c r="AV47" s="20"/>
      <c r="AW47" s="20"/>
      <c r="AX47" s="123"/>
      <c r="AY47" s="23"/>
      <c r="AZ47" s="195">
        <f>IF(OR(AZ46="",VLOOKUP(AZ43,NP,20,FALSE)=0),"",IF(LEN(VLOOKUP(AZ43,NP,20,FALSE))=7,VLOOKUP(AZ43,NP,20,FALSE),VLOOKUP(AZ43,NP,20,FALSE)))</f>
      </c>
      <c r="BA47" s="25">
        <f>IF(AZ46="","",CONCATENATE(VLOOKUP(AZ43,NP,18,FALSE)," pts - ",VLOOKUP(AZ43,NP,21,FALSE)))</f>
      </c>
      <c r="BB47" s="25"/>
      <c r="BC47" s="19"/>
      <c r="BD47" s="25"/>
      <c r="BE47" s="25"/>
      <c r="BF47" s="19"/>
      <c r="BG47" s="25"/>
      <c r="BI47" s="30"/>
      <c r="BJ47" s="30"/>
      <c r="BK47" s="114"/>
      <c r="BL47" s="30"/>
      <c r="BM47" s="30"/>
      <c r="BN47" s="114"/>
      <c r="BO47" s="30"/>
      <c r="CE47" s="30"/>
      <c r="CF47" s="26"/>
    </row>
    <row r="48" spans="10:84" ht="12" customHeight="1">
      <c r="J48" s="96"/>
      <c r="AR48" s="27"/>
      <c r="AS48" s="28"/>
      <c r="AT48" s="28"/>
      <c r="AU48" s="110"/>
      <c r="AV48" s="28"/>
      <c r="AW48" s="28"/>
      <c r="AX48" s="110"/>
      <c r="AY48" s="20"/>
      <c r="CE48" s="30"/>
      <c r="CF48" s="26"/>
    </row>
    <row r="49" spans="1:92" ht="12" customHeight="1">
      <c r="A49" s="102" t="s">
        <v>19</v>
      </c>
      <c r="C49" s="22">
        <f>IF(J49="","",IF(VLOOKUP(R49,NP,12,FALSE)=1,CONCATENATE(VLOOKUP(R49,NP,5,FALSE),"  ",VLOOKUP(R49,NP,6,FALSE)),IF(VLOOKUP(R49,NP,22,FALSE)=1,CONCATENATE(VLOOKUP(R49,NP,15,FALSE),"  ",VLOOKUP(R49,NP,16,FALSE)),"")))</f>
      </c>
      <c r="D49" s="22"/>
      <c r="E49" s="22"/>
      <c r="F49" s="22"/>
      <c r="G49" s="22"/>
      <c r="H49" s="22"/>
      <c r="I49" s="22"/>
      <c r="J49" s="97">
        <f>IF(VLOOKUP(R49,NP,12,FALSE)=1,VLOOKUP(R49,NP,4,FALSE),IF(VLOOKUP(R49,NP,22,FALSE)=1,VLOOKUP(R49,NP,14,FALSE),""))</f>
      </c>
      <c r="K49" s="142" t="s">
        <v>63</v>
      </c>
      <c r="L49" s="142"/>
      <c r="M49" s="143">
        <f>IF(VLOOKUP(R49,NP,32,FALSE)="","",IF(VLOOKUP(R49,NP,32,FALSE)=0,"",VLOOKUP(R49,NP,32,FALSE)))</f>
      </c>
      <c r="N49" s="144">
        <f>IF(VLOOKUP(R49,NP,33,FALSE)="","",IF(VLOOKUP(R49,NP,34,FALSE)=2,"",VLOOKUP(R49,NP,34,FALSE)))</f>
      </c>
      <c r="O49" s="144"/>
      <c r="P49" s="145">
        <f>IF(VLOOKUP(R49,NP,33,FALSE)="","",IF(VLOOKUP(R49,NP,33,FALSE)=0,"",VLOOKUP(R49,NP,33,FALSE)))</f>
      </c>
      <c r="Q49" s="146"/>
      <c r="R49" s="163">
        <v>55</v>
      </c>
      <c r="AR49" s="31"/>
      <c r="AS49" s="32"/>
      <c r="AT49" s="32"/>
      <c r="AU49" s="124"/>
      <c r="AV49" s="32"/>
      <c r="AW49" s="32"/>
      <c r="AX49" s="124"/>
      <c r="AY49" s="23"/>
      <c r="BX49" s="164">
        <v>23</v>
      </c>
      <c r="BY49" s="142" t="s">
        <v>63</v>
      </c>
      <c r="BZ49" s="142"/>
      <c r="CA49" s="143">
        <f>IF(VLOOKUP(BX49,NP,32,FALSE)="","",IF(VLOOKUP(BX49,NP,32,FALSE)=0,"",VLOOKUP(BX49,NP,32,FALSE)))</f>
      </c>
      <c r="CB49" s="144">
        <f>IF(VLOOKUP(BX49,NP,33,FALSE)="","",IF(VLOOKUP(BX49,NP,34,FALSE)=2,"",VLOOKUP(BX49,NP,34,FALSE)))</f>
      </c>
      <c r="CC49" s="144"/>
      <c r="CD49" s="145">
        <f>IF(VLOOKUP(BX49,NP,33,FALSE)="","",IF(VLOOKUP(BX49,NP,33,FALSE)=0,"",VLOOKUP(BX49,NP,33,FALSE)))</f>
      </c>
      <c r="CE49" s="146"/>
      <c r="CF49" s="33">
        <f>IF(VLOOKUP(BX49,NP,12,FALSE)=1,VLOOKUP(BX49,NP,4,FALSE),IF(VLOOKUP(BX49,NP,22,FALSE)=1,VLOOKUP(BX49,NP,14,FALSE),""))</f>
      </c>
      <c r="CG49" s="22">
        <f>IF(CF49="","",IF(VLOOKUP(BX49,NP,12,FALSE)=1,CONCATENATE(VLOOKUP(BX49,NP,5,FALSE),"  ",VLOOKUP(BX49,NP,6,FALSE)),IF(VLOOKUP(BX49,NP,22,FALSE)=1,CONCATENATE(VLOOKUP(BX49,NP,15,FALSE),"  ",VLOOKUP(BX49,NP,16,FALSE)),"")))</f>
      </c>
      <c r="CH49" s="22"/>
      <c r="CI49" s="22"/>
      <c r="CJ49" s="22"/>
      <c r="CK49" s="22"/>
      <c r="CL49" s="22"/>
      <c r="CM49" s="22"/>
      <c r="CN49" s="42" t="s">
        <v>13</v>
      </c>
    </row>
    <row r="50" spans="3:91" ht="12" customHeight="1">
      <c r="C50" s="84">
        <f>IF(J49="","",IF(VLOOKUP(R49,NP,12,FALSE)=1,CONCATENATE(VLOOKUP(R49,NP,8,FALSE)," pts - ",VLOOKUP(R49,NP,11,FALSE)),IF(VLOOKUP(R49,NP,22,FALSE)=1,CONCATENATE(VLOOKUP(R49,NP,18,FALSE)," pts - ",VLOOKUP(R49,NP,21,FALSE)),"")))</f>
      </c>
      <c r="D50" s="84"/>
      <c r="E50" s="84"/>
      <c r="F50" s="84"/>
      <c r="G50" s="84"/>
      <c r="H50" s="84"/>
      <c r="I50" s="84"/>
      <c r="J50" s="96"/>
      <c r="AR50" s="27"/>
      <c r="AS50" s="28"/>
      <c r="AT50" s="28"/>
      <c r="AU50" s="110"/>
      <c r="AV50" s="28"/>
      <c r="AW50" s="28"/>
      <c r="AX50" s="110"/>
      <c r="AY50" s="20"/>
      <c r="CE50" s="30"/>
      <c r="CF50" s="34"/>
      <c r="CG50" s="25">
        <f>IF(CF49="","",IF(VLOOKUP(BX49,NP,12,FALSE)=1,CONCATENATE(VLOOKUP(BX49,NP,8,FALSE)," pts - ",VLOOKUP(BX49,NP,11,FALSE)),IF(VLOOKUP(BX49,NP,22,FALSE)=1,CONCATENATE(VLOOKUP(BX49,NP,18,FALSE)," pts - ",VLOOKUP(BX49,NP,21,FALSE)),"")))</f>
      </c>
      <c r="CH50" s="25"/>
      <c r="CI50" s="25"/>
      <c r="CJ50" s="25"/>
      <c r="CK50" s="25"/>
      <c r="CL50" s="25"/>
      <c r="CM50" s="25"/>
    </row>
    <row r="51" spans="3:91" ht="12" customHeight="1">
      <c r="C51" s="84">
        <f>IF(J49="","",CONCATENATE(IF(VLOOKUP(R49,NP,23,FALSE)="","",IF(VLOOKUP(R49,NP,12,FALSE)=1,VLOOKUP(R49,NP,23,FALSE),-VLOOKUP(R49,NP,23,FALSE))),IF(VLOOKUP(R49,NP,24,FALSE)="","",CONCATENATE(" / ",IF(VLOOKUP(R49,NP,12,FALSE)=1,VLOOKUP(R49,NP,24,FALSE),-VLOOKUP(R49,NP,24,FALSE)))),IF(VLOOKUP(R49,NP,25,FALSE)="","",CONCATENATE(" / ",IF(VLOOKUP(R49,NP,12,FALSE)=1,VLOOKUP(R49,NP,25,FALSE),-VLOOKUP(R49,NP,25,FALSE)))),IF(VLOOKUP(R49,NP,26,FALSE)="","",CONCATENATE(" / ",IF(VLOOKUP(R49,NP,12,FALSE)=1,VLOOKUP(R49,NP,26,FALSE),-VLOOKUP(R49,NP,26,FALSE)))),IF(VLOOKUP(R49,NP,27,FALSE)="","",CONCATENATE(" / ",IF(VLOOKUP(R49,NP,12,FALSE)=1,VLOOKUP(R49,NP,27,FALSE),-VLOOKUP(R49,NP,27,FALSE)))),IF(VLOOKUP(R49,NP,28)="","",CONCATENATE(" / ",IF(VLOOKUP(R49,NP,12)=1,VLOOKUP(R49,NP,28),-VLOOKUP(R49,NP,28)))),IF(VLOOKUP(R49,NP,29)="","",CONCATENATE(" / ",IF(VLOOKUP(R49,NP,12)=1,VLOOKUP(R49,NP,29),-VLOOKUP(R49,NP,29))))))</f>
      </c>
      <c r="D51" s="84"/>
      <c r="E51" s="84"/>
      <c r="F51" s="84"/>
      <c r="G51" s="84"/>
      <c r="H51" s="84"/>
      <c r="I51" s="84"/>
      <c r="J51" s="96"/>
      <c r="AR51" s="20"/>
      <c r="AS51" s="32"/>
      <c r="AT51" s="32"/>
      <c r="AU51" s="124"/>
      <c r="AV51" s="32"/>
      <c r="AW51" s="32"/>
      <c r="AX51" s="124"/>
      <c r="AY51" s="23"/>
      <c r="CE51" s="30"/>
      <c r="CF51" s="35"/>
      <c r="CG51" s="25">
        <f>IF(CF49="","",CONCATENATE(IF(VLOOKUP(BX49,NP,23,FALSE)="","",IF(VLOOKUP(BX49,NP,12,FALSE)=1,VLOOKUP(BX49,NP,23,FALSE),-VLOOKUP(BX49,NP,23,FALSE))),IF(VLOOKUP(BX49,NP,24,FALSE)="","",CONCATENATE(" / ",IF(VLOOKUP(BX49,NP,12,FALSE)=1,VLOOKUP(BX49,NP,24,FALSE),-VLOOKUP(BX49,NP,24,FALSE)))),IF(VLOOKUP(BX49,NP,25,FALSE)="","",CONCATENATE(" / ",IF(VLOOKUP(BX49,NP,12,FALSE)=1,VLOOKUP(BX49,NP,25,FALSE),-VLOOKUP(BX49,NP,25,FALSE)))),IF(VLOOKUP(BX49,NP,26,FALSE)="","",CONCATENATE(" / ",IF(VLOOKUP(BX49,NP,12,FALSE)=1,VLOOKUP(BX49,NP,26,FALSE),-VLOOKUP(BX49,NP,26,FALSE)))),IF(VLOOKUP(BX49,NP,27,FALSE)="","",CONCATENATE(" / ",IF(VLOOKUP(BX49,NP,12,FALSE)=1,VLOOKUP(BX49,NP,27,FALSE),-VLOOKUP(BX49,NP,27,FALSE)))),IF(VLOOKUP(BX49,NP,28)="","",CONCATENATE(" / ",IF(VLOOKUP(BX49,NP,12)=1,VLOOKUP(BX49,NP,28),-VLOOKUP(BX49,NP,28)))),IF(VLOOKUP(BX49,NP,29)="","",CONCATENATE(" / ",IF(VLOOKUP(BX49,NP,12)=1,VLOOKUP(BX49,NP,29),-VLOOKUP(BX49,NP,29))))))</f>
      </c>
      <c r="CH51" s="25"/>
      <c r="CI51" s="25"/>
      <c r="CJ51" s="25"/>
      <c r="CK51" s="25"/>
      <c r="CL51" s="25"/>
      <c r="CM51" s="25"/>
    </row>
    <row r="52" spans="10:91" ht="12" customHeight="1">
      <c r="J52" s="96"/>
      <c r="AI52" s="22">
        <f>IF(AP52="","",CONCATENATE(VLOOKUP(AP55,NP,5,FALSE),"  ",VLOOKUP(AP55,NP,6,FALSE)))</f>
      </c>
      <c r="AJ52" s="22"/>
      <c r="AK52" s="108"/>
      <c r="AL52" s="22"/>
      <c r="AM52" s="22"/>
      <c r="AN52" s="108"/>
      <c r="AO52" s="22"/>
      <c r="AP52" s="21">
        <f>IF(VLOOKUP(AP55,NP,4,FALSE)=0,"",VLOOKUP(AP55,NP,4,FALSE))</f>
      </c>
      <c r="AQ52" s="202">
        <v>18</v>
      </c>
      <c r="AR52" s="20"/>
      <c r="AT52" s="14"/>
      <c r="AV52" s="14"/>
      <c r="AW52" s="14"/>
      <c r="AY52" s="199">
        <v>17</v>
      </c>
      <c r="AZ52" s="21">
        <f>IF(VLOOKUP(AZ55,NP,4,FALSE)=0,"",VLOOKUP(AZ55,NP,4,FALSE))</f>
      </c>
      <c r="BA52" s="22">
        <f>IF(AZ52="","",CONCATENATE(VLOOKUP(AZ55,NP,5,FALSE),"  ",VLOOKUP(AZ55,NP,6,FALSE)))</f>
      </c>
      <c r="BB52" s="22"/>
      <c r="BC52" s="108"/>
      <c r="BD52" s="22"/>
      <c r="BE52" s="22"/>
      <c r="BF52" s="108"/>
      <c r="BG52" s="22"/>
      <c r="CE52" s="30"/>
      <c r="CF52" s="26"/>
      <c r="CM52" s="30"/>
    </row>
    <row r="53" spans="10:91" ht="12" customHeight="1">
      <c r="J53" s="96"/>
      <c r="AH53" s="96"/>
      <c r="AI53" s="84">
        <f>IF(AP52="","",CONCATENATE(VLOOKUP(AP55,NP,8,FALSE)," pts - ",VLOOKUP(AP55,NP,11,FALSE)))</f>
      </c>
      <c r="AJ53" s="84"/>
      <c r="AK53" s="115"/>
      <c r="AL53" s="84"/>
      <c r="AM53" s="84"/>
      <c r="AN53" s="115"/>
      <c r="AO53" s="84"/>
      <c r="AP53" s="195">
        <f>IF(OR(AP52="",VLOOKUP(AP55,NP,10,FALSE)=0),"",IF(LEN(VLOOKUP(AP55,NP,10,FALSE))=7,VLOOKUP(AP55,NP,10,FALSE),VLOOKUP(AP55,NP,10,FALSE)))</f>
      </c>
      <c r="AR53" s="20"/>
      <c r="AS53" s="20"/>
      <c r="AT53" s="20"/>
      <c r="AU53" s="123"/>
      <c r="AV53" s="20"/>
      <c r="AW53" s="20"/>
      <c r="AX53" s="123"/>
      <c r="AY53" s="23"/>
      <c r="AZ53" s="195">
        <f>IF(OR(AZ52="",VLOOKUP(AZ55,NP,10,FALSE)=0),"",IF(LEN(VLOOKUP(AZ55,NP,10,FALSE))=7,VLOOKUP(AZ55,NP,10,FALSE),VLOOKUP(AZ55,NP,10,FALSE)))</f>
      </c>
      <c r="BA53" s="25">
        <f>IF(AZ52="","",CONCATENATE(VLOOKUP(AZ55,NP,8,FALSE)," pts - ",VLOOKUP(AZ55,NP,11,FALSE)))</f>
      </c>
      <c r="BB53" s="25"/>
      <c r="BC53" s="19"/>
      <c r="BD53" s="25"/>
      <c r="BE53" s="25"/>
      <c r="BF53" s="19"/>
      <c r="BG53" s="25"/>
      <c r="BH53" s="26"/>
      <c r="CE53" s="30"/>
      <c r="CF53" s="26"/>
      <c r="CM53" s="30"/>
    </row>
    <row r="54" spans="10:91" ht="12" customHeight="1">
      <c r="J54" s="96"/>
      <c r="AH54" s="140">
        <v>19</v>
      </c>
      <c r="AR54" s="27"/>
      <c r="AS54" s="28"/>
      <c r="AT54" s="28"/>
      <c r="AU54" s="110"/>
      <c r="AV54" s="28"/>
      <c r="AW54" s="28"/>
      <c r="AX54" s="110"/>
      <c r="AY54" s="20"/>
      <c r="AZ54" s="13"/>
      <c r="BA54" s="29"/>
      <c r="BB54" s="29"/>
      <c r="BC54" s="83"/>
      <c r="BD54" s="29"/>
      <c r="BE54" s="29"/>
      <c r="BF54" s="83"/>
      <c r="BG54" s="30"/>
      <c r="BH54" s="141">
        <v>17</v>
      </c>
      <c r="CE54" s="30"/>
      <c r="CF54" s="26"/>
      <c r="CM54" s="30"/>
    </row>
    <row r="55" spans="10:91" ht="12" customHeight="1">
      <c r="J55" s="96"/>
      <c r="AA55" s="22">
        <f>IF(AH55="","",CONCATENATE(VLOOKUP(AH61,NP,5,FALSE),"  ",VLOOKUP(AH61,NP,6,FALSE)))</f>
      </c>
      <c r="AB55" s="22"/>
      <c r="AC55" s="108"/>
      <c r="AD55" s="22"/>
      <c r="AE55" s="22"/>
      <c r="AF55" s="108"/>
      <c r="AG55" s="22"/>
      <c r="AH55" s="97">
        <f>IF(VLOOKUP(AH61,NP,4,FALSE)=0,"",VLOOKUP(AH61,NP,4,FALSE))</f>
      </c>
      <c r="AI55" s="142" t="s">
        <v>63</v>
      </c>
      <c r="AJ55" s="142"/>
      <c r="AK55" s="143">
        <f>IF(VLOOKUP(AP55,NP,32,FALSE)="","",IF(VLOOKUP(AP55,NP,32,FALSE)=0,"",VLOOKUP(AP55,NP,32,FALSE)))</f>
      </c>
      <c r="AL55" s="144">
        <f>IF(VLOOKUP(AP55,NP,33,FALSE)="","",IF(VLOOKUP(AP55,NP,34,FALSE)=2,"",VLOOKUP(AP55,NP,34,FALSE)))</f>
      </c>
      <c r="AM55" s="144"/>
      <c r="AN55" s="145">
        <f>IF(VLOOKUP(AP55,NP,33,FALSE)="","",IF(VLOOKUP(AP55,NP,33,FALSE)=0,"",VLOOKUP(AP55,NP,33,FALSE)))</f>
      </c>
      <c r="AO55" s="146"/>
      <c r="AP55" s="147">
        <v>45</v>
      </c>
      <c r="AR55" s="31"/>
      <c r="AS55" s="32"/>
      <c r="AT55" s="32"/>
      <c r="AU55" s="124"/>
      <c r="AV55" s="32"/>
      <c r="AW55" s="32"/>
      <c r="AX55" s="124"/>
      <c r="AY55" s="23"/>
      <c r="AZ55" s="148">
        <v>13</v>
      </c>
      <c r="BA55" s="142" t="s">
        <v>63</v>
      </c>
      <c r="BB55" s="142"/>
      <c r="BC55" s="143">
        <f>IF(VLOOKUP(AZ55,NP,32,FALSE)="","",IF(VLOOKUP(AZ55,NP,32,FALSE)=0,"",VLOOKUP(AZ55,NP,32,FALSE)))</f>
      </c>
      <c r="BD55" s="144">
        <f>IF(VLOOKUP(AZ55,NP,33,FALSE)="","",IF(VLOOKUP(AZ55,NP,34,FALSE)=2,"",VLOOKUP(AZ55,NP,34,FALSE)))</f>
      </c>
      <c r="BE55" s="144"/>
      <c r="BF55" s="145">
        <f>IF(VLOOKUP(AZ55,NP,33,FALSE)="","",IF(VLOOKUP(AZ55,NP,33,FALSE)=0,"",VLOOKUP(AZ55,NP,33,FALSE)))</f>
      </c>
      <c r="BG55" s="146"/>
      <c r="BH55" s="33">
        <f>IF(VLOOKUP(BH61,NP,4,FALSE)=0,"",VLOOKUP(BH61,NP,4,FALSE))</f>
      </c>
      <c r="BI55" s="22">
        <f>IF(BH55="","",CONCATENATE(VLOOKUP(BH61,NP,5,FALSE),"  ",VLOOKUP(BH61,NP,6,FALSE)))</f>
      </c>
      <c r="BJ55" s="22"/>
      <c r="BK55" s="108"/>
      <c r="BL55" s="22"/>
      <c r="BM55" s="22"/>
      <c r="BN55" s="108"/>
      <c r="BO55" s="22"/>
      <c r="CE55" s="30"/>
      <c r="CF55" s="26"/>
      <c r="CM55" s="30"/>
    </row>
    <row r="56" spans="10:91" ht="12" customHeight="1">
      <c r="J56" s="96"/>
      <c r="Z56" s="96"/>
      <c r="AA56" s="84">
        <f>IF(AH55="","",CONCATENATE(VLOOKUP(AH61,NP,8,FALSE)," pts - ",VLOOKUP(AH61,NP,11,FALSE)))</f>
      </c>
      <c r="AB56" s="84"/>
      <c r="AC56" s="115"/>
      <c r="AD56" s="84"/>
      <c r="AE56" s="84"/>
      <c r="AF56" s="115"/>
      <c r="AG56" s="84"/>
      <c r="AH56" s="96"/>
      <c r="AQ56" s="203">
        <v>19</v>
      </c>
      <c r="AR56" s="21">
        <f>IF(VLOOKUP(AR58,NP,4,FALSE)=0,"",VLOOKUP(AR58,NP,4,FALSE))</f>
      </c>
      <c r="AS56" s="22">
        <f>IF(AR56="","",CONCATENATE(VLOOKUP(AR58,NP,5,FALSE),"  ",VLOOKUP(AR58,NP,6,FALSE)))</f>
      </c>
      <c r="AT56" s="22"/>
      <c r="AU56" s="108"/>
      <c r="AV56" s="22"/>
      <c r="AW56" s="22"/>
      <c r="AX56" s="108"/>
      <c r="AY56" s="22"/>
      <c r="AZ56" s="2"/>
      <c r="BA56" s="137"/>
      <c r="BB56" s="137"/>
      <c r="BC56" s="138"/>
      <c r="BD56" s="137"/>
      <c r="BE56" s="137"/>
      <c r="BF56" s="138"/>
      <c r="BG56" s="4"/>
      <c r="BH56" s="34"/>
      <c r="BI56" s="25">
        <f>IF(BH55="","",CONCATENATE(VLOOKUP(BH61,NP,8,FALSE)," pts - ",VLOOKUP(BH61,NP,11,FALSE)))</f>
      </c>
      <c r="BJ56" s="25"/>
      <c r="BK56" s="19"/>
      <c r="BL56" s="25"/>
      <c r="BM56" s="25"/>
      <c r="BN56" s="19"/>
      <c r="BO56" s="25"/>
      <c r="BP56" s="26"/>
      <c r="CE56" s="30"/>
      <c r="CF56" s="26"/>
      <c r="CM56" s="30"/>
    </row>
    <row r="57" spans="10:91" ht="12" customHeight="1">
      <c r="J57" s="96"/>
      <c r="Z57" s="96"/>
      <c r="AA57" s="84">
        <f>IF(AH55="","",CONCATENATE(IF(VLOOKUP(AP55,NP,23,FALSE)="","",IF(VLOOKUP(AP55,NP,12,FALSE)=1,VLOOKUP(AP55,NP,23,FALSE),-VLOOKUP(AP55,NP,23,FALSE))),IF(VLOOKUP(AP55,NP,24,FALSE)="","",CONCATENATE(" / ",IF(VLOOKUP(AP55,NP,12,FALSE)=1,VLOOKUP(AP55,NP,24,FALSE),-VLOOKUP(AP55,NP,24,FALSE)))),IF(VLOOKUP(AP55,NP,25,FALSE)="","",CONCATENATE(" / ",IF(VLOOKUP(AP55,NP,12,FALSE)=1,VLOOKUP(AP55,NP,25,FALSE),-VLOOKUP(AP55,NP,25,FALSE)))),IF(VLOOKUP(AP55,NP,26,FALSE)="","",CONCATENATE(" / ",IF(VLOOKUP(AP55,NP,12,FALSE)=1,VLOOKUP(AP55,NP,26,FALSE),-VLOOKUP(AP55,NP,26,FALSE)))),IF(VLOOKUP(AP55,NP,27,FALSE)="","",CONCATENATE(" / ",IF(VLOOKUP(AP55,NP,12,FALSE)=1,VLOOKUP(AP55,NP,27,FALSE),-VLOOKUP(AP55,NP,27,FALSE)))),IF(VLOOKUP(AP55,NP,28)="","",CONCATENATE(" / ",IF(VLOOKUP(AP55,NP,12)=1,VLOOKUP(AP55,NP,28),-VLOOKUP(AP55,NP,28)))),IF(VLOOKUP(AP55,NP,29)="","",CONCATENATE(" / ",IF(VLOOKUP(AP55,NP,12)=1,VLOOKUP(AP55,NP,29),-VLOOKUP(AP55,NP,29))))))</f>
      </c>
      <c r="AB57" s="84"/>
      <c r="AC57" s="115"/>
      <c r="AD57" s="84"/>
      <c r="AE57" s="84"/>
      <c r="AF57" s="115"/>
      <c r="AG57" s="84"/>
      <c r="AH57" s="96"/>
      <c r="AI57" s="24"/>
      <c r="AJ57" s="24"/>
      <c r="AK57" s="113"/>
      <c r="AL57" s="24"/>
      <c r="AM57" s="24"/>
      <c r="AN57" s="113"/>
      <c r="AO57" s="40"/>
      <c r="AP57" s="98"/>
      <c r="AR57" s="195">
        <f>IF(OR(AR56="",VLOOKUP(AR58,NP,10,FALSE)=0),"",IF(LEN(VLOOKUP(AR58,NP,10,FALSE))=7,VLOOKUP(AR58,NP,10,FALSE),VLOOKUP(AR58,NP,10,FALSE)))</f>
      </c>
      <c r="AS57" s="25">
        <f>IF(AR56="","",CONCATENATE(VLOOKUP(AR58,NP,8,FALSE)," pts - ",VLOOKUP(AR58,NP,11,FALSE)))</f>
      </c>
      <c r="AT57" s="25"/>
      <c r="AU57" s="19"/>
      <c r="AV57" s="25"/>
      <c r="AW57" s="25"/>
      <c r="AX57" s="19"/>
      <c r="AY57" s="25"/>
      <c r="AZ57" s="154"/>
      <c r="BA57" s="136"/>
      <c r="BB57" s="137"/>
      <c r="BC57" s="138"/>
      <c r="BD57" s="137"/>
      <c r="BE57" s="137"/>
      <c r="BF57" s="138"/>
      <c r="BG57" s="4"/>
      <c r="BH57" s="35"/>
      <c r="BI57" s="25">
        <f>IF(BH55="","",CONCATENATE(IF(VLOOKUP(AZ55,NP,23,FALSE)="","",IF(VLOOKUP(AZ55,NP,12,FALSE)=1,VLOOKUP(AZ55,NP,23,FALSE),-VLOOKUP(AZ55,NP,23,FALSE))),IF(VLOOKUP(AZ55,NP,24,FALSE)="","",CONCATENATE(" / ",IF(VLOOKUP(AZ55,NP,12,FALSE)=1,VLOOKUP(AZ55,NP,24,FALSE),-VLOOKUP(AZ55,NP,24,FALSE)))),IF(VLOOKUP(AZ55,NP,25,FALSE)="","",CONCATENATE(" / ",IF(VLOOKUP(AZ55,NP,12,FALSE)=1,VLOOKUP(AZ55,NP,25,FALSE),-VLOOKUP(AZ55,NP,25,FALSE)))),IF(VLOOKUP(AZ55,NP,26,FALSE)="","",CONCATENATE(" / ",IF(VLOOKUP(AZ55,NP,12,FALSE)=1,VLOOKUP(AZ55,NP,26,FALSE),-VLOOKUP(AZ55,NP,26,FALSE)))),IF(VLOOKUP(AZ55,NP,27,FALSE)="","",CONCATENATE(" / ",IF(VLOOKUP(AZ55,NP,12,FALSE)=1,VLOOKUP(AZ55,NP,27,FALSE),-VLOOKUP(AZ55,NP,27,FALSE)))),IF(VLOOKUP(AZ55,NP,28)="","",CONCATENATE(" / ",IF(VLOOKUP(AZ55,NP,12)=1,VLOOKUP(AZ55,NP,28),-VLOOKUP(AZ55,NP,28)))),IF(VLOOKUP(AZ55,NP,29)="","",CONCATENATE(" / ",IF(VLOOKUP(AZ55,NP,12)=1,VLOOKUP(AZ55,NP,29),-VLOOKUP(AZ55,NP,29))))))</f>
      </c>
      <c r="BJ57" s="25"/>
      <c r="BK57" s="19"/>
      <c r="BL57" s="25"/>
      <c r="BM57" s="25"/>
      <c r="BN57" s="19"/>
      <c r="BO57" s="25"/>
      <c r="BP57" s="26"/>
      <c r="CE57" s="30"/>
      <c r="CF57" s="26"/>
      <c r="CM57" s="30"/>
    </row>
    <row r="58" spans="10:91" ht="12" customHeight="1">
      <c r="J58" s="96"/>
      <c r="Z58" s="96"/>
      <c r="AH58" s="96"/>
      <c r="AI58" s="22">
        <f>IF(AP58="","",IF(VLOOKUP(AR58,NP,12,FALSE)=0,CONCATENATE(VLOOKUP(AR58,NP,5,FALSE),"  ",VLOOKUP(AR58,NP,6,FALSE)),IF(VLOOKUP(AR58,NP,22,FALSE)=0,CONCATENATE(VLOOKUP(AR58,NP,15,FALSE),"  ",VLOOKUP(AR58,NP,16,FALSE)),"")))</f>
      </c>
      <c r="AJ58" s="22"/>
      <c r="AK58" s="108"/>
      <c r="AL58" s="22"/>
      <c r="AM58" s="22"/>
      <c r="AN58" s="108"/>
      <c r="AO58" s="22"/>
      <c r="AP58" s="97">
        <f>IF(AND(VLOOKUP(AR58,NP,12,FALSE)=0,VLOOKUP(AR58,NP,22,FALSE)=0),"",IF(VLOOKUP(AR58,NP,12,FALSE)=0,VLOOKUP(AR58,NP,4,FALSE),IF(VLOOKUP(AR58,NP,22,FALSE)=0,VLOOKUP(AR58,NP,14,FALSE),"")))</f>
      </c>
      <c r="AR58" s="151">
        <v>5</v>
      </c>
      <c r="AS58" s="142" t="s">
        <v>63</v>
      </c>
      <c r="AT58" s="142"/>
      <c r="AU58" s="143">
        <f>IF(VLOOKUP(AR58,NP,32,FALSE)="","",IF(VLOOKUP(AR58,NP,32,FALSE)=0,"",VLOOKUP(AR58,NP,32,FALSE)))</f>
      </c>
      <c r="AV58" s="144">
        <f>IF(VLOOKUP(AR58,NP,33,FALSE)="","",IF(VLOOKUP(AR58,NP,34,FALSE)=2,"",VLOOKUP(AR58,NP,34,FALSE)))</f>
      </c>
      <c r="AW58" s="144"/>
      <c r="AX58" s="145">
        <f>IF(VLOOKUP(AR58,NP,33,FALSE)="","",IF(VLOOKUP(AR58,NP,33,FALSE)=0,"",VLOOKUP(AR58,NP,33,FALSE)))</f>
      </c>
      <c r="AY58" s="146"/>
      <c r="AZ58" s="33">
        <f>IF(VLOOKUP(AZ55,NP,14,FALSE)=0,"",VLOOKUP(AZ55,NP,14,FALSE))</f>
      </c>
      <c r="BA58" s="22">
        <f>IF(AZ58="","",CONCATENATE(VLOOKUP(AZ55,NP,15,FALSE),"  ",VLOOKUP(AZ55,NP,16,FALSE)))</f>
      </c>
      <c r="BB58" s="22"/>
      <c r="BC58" s="108"/>
      <c r="BD58" s="22"/>
      <c r="BE58" s="22"/>
      <c r="BF58" s="108"/>
      <c r="BG58" s="22"/>
      <c r="BH58" s="26"/>
      <c r="BO58" s="30"/>
      <c r="BP58" s="26"/>
      <c r="CE58" s="30"/>
      <c r="CF58" s="26"/>
      <c r="CM58" s="30"/>
    </row>
    <row r="59" spans="10:91" ht="12" customHeight="1">
      <c r="J59" s="96"/>
      <c r="Z59" s="96"/>
      <c r="AH59" s="2"/>
      <c r="AI59" s="84">
        <f>IF(AP58="","",IF(VLOOKUP(AR58,NP,12,FALSE)=0,CONCATENATE(VLOOKUP(AR58,NP,8,FALSE)," pts - ",VLOOKUP(AR58,NP,11,FALSE)),IF(VLOOKUP(AR58,NP,22,FALSE)=0,CONCATENATE(VLOOKUP(AR58,NP,18,FALSE)," pts - ",VLOOKUP(AR58,NP,21,FALSE)),"")))</f>
      </c>
      <c r="AJ59" s="84"/>
      <c r="AK59" s="115"/>
      <c r="AL59" s="84"/>
      <c r="AM59" s="84"/>
      <c r="AN59" s="115"/>
      <c r="AO59" s="84"/>
      <c r="AP59" s="149">
        <v>19</v>
      </c>
      <c r="AR59" s="2"/>
      <c r="AS59" s="136"/>
      <c r="AT59" s="136"/>
      <c r="AU59" s="152"/>
      <c r="AV59" s="136"/>
      <c r="AW59" s="136"/>
      <c r="AX59" s="152"/>
      <c r="AY59" s="153"/>
      <c r="AZ59" s="154">
        <v>20</v>
      </c>
      <c r="BA59" s="36">
        <f>IF(AZ58="","",CONCATENATE(VLOOKUP(AZ55,NP,18,FALSE)," pts - ",VLOOKUP(AZ55,NP,21,FALSE)))</f>
      </c>
      <c r="BB59" s="36"/>
      <c r="BC59" s="120"/>
      <c r="BD59" s="36"/>
      <c r="BE59" s="36"/>
      <c r="BF59" s="120"/>
      <c r="BG59" s="36"/>
      <c r="BH59" s="30"/>
      <c r="BO59" s="30"/>
      <c r="BP59" s="26"/>
      <c r="CE59" s="30"/>
      <c r="CF59" s="26"/>
      <c r="CM59" s="30"/>
    </row>
    <row r="60" spans="10:91" ht="12" customHeight="1">
      <c r="J60" s="96"/>
      <c r="Z60" s="140">
        <v>19</v>
      </c>
      <c r="AH60" s="2"/>
      <c r="AP60" s="96"/>
      <c r="AQ60" s="201">
        <v>20</v>
      </c>
      <c r="AR60" s="21">
        <f>IF(VLOOKUP(AR58,NP,14,FALSE)=0,"",VLOOKUP(AR58,NP,14,FALSE))</f>
      </c>
      <c r="AS60" s="22">
        <f>IF(AR60="","",CONCATENATE(VLOOKUP(AR58,NP,15,FALSE),"  ",VLOOKUP(AR58,NP,16,FALSE)))</f>
      </c>
      <c r="AT60" s="155"/>
      <c r="AU60" s="156"/>
      <c r="AV60" s="155"/>
      <c r="AW60" s="155"/>
      <c r="AX60" s="156"/>
      <c r="AY60" s="3"/>
      <c r="AZ60" s="35"/>
      <c r="BA60" s="25">
        <f>IF(AZ58="","",CONCATENATE(IF(VLOOKUP(AR58,NP,23,FALSE)="","",IF(VLOOKUP(AR58,NP,12,FALSE)=1,VLOOKUP(AR58,NP,23,FALSE),-VLOOKUP(AR58,NP,23,FALSE))),IF(VLOOKUP(AR58,NP,24,FALSE)="","",CONCATENATE(" / ",IF(VLOOKUP(AR58,NP,12,FALSE)=1,VLOOKUP(AR58,NP,24,FALSE),-VLOOKUP(AR58,NP,24,FALSE)))),IF(VLOOKUP(AR58,NP,25,FALSE)="","",CONCATENATE(" / ",IF(VLOOKUP(AR58,NP,12,FALSE)=1,VLOOKUP(AR58,NP,25,FALSE),-VLOOKUP(AR58,NP,25,FALSE)))),IF(VLOOKUP(AR58,NP,26,FALSE)="","",CONCATENATE(" / ",IF(VLOOKUP(AR58,NP,12,FALSE)=1,VLOOKUP(AR58,NP,26,FALSE),-VLOOKUP(AR58,NP,26,FALSE)))),IF(VLOOKUP(AR58,NP,27,FALSE)="","",CONCATENATE(" / ",IF(VLOOKUP(AR58,NP,12,FALSE)=1,VLOOKUP(AR58,NP,27,FALSE),-VLOOKUP(AR58,NP,27,FALSE)))),IF(VLOOKUP(AR58,NP,28)="","",CONCATENATE(" / ",IF(VLOOKUP(AR58,NP,12)=1,VLOOKUP(AR58,NP,28),-VLOOKUP(AR58,NP,28)))),IF(VLOOKUP(AR58,NP,29)="","",CONCATENATE(" / ",IF(VLOOKUP(AR58,NP,12)=1,VLOOKUP(AR58,NP,29),-VLOOKUP(AR58,NP,29))))))</f>
      </c>
      <c r="BB60" s="25"/>
      <c r="BC60" s="19"/>
      <c r="BD60" s="25"/>
      <c r="BE60" s="25"/>
      <c r="BF60" s="19"/>
      <c r="BG60" s="25"/>
      <c r="BH60" s="30"/>
      <c r="BO60" s="30"/>
      <c r="BP60" s="141">
        <v>17</v>
      </c>
      <c r="CE60" s="30"/>
      <c r="CF60" s="26"/>
      <c r="CM60" s="30"/>
    </row>
    <row r="61" spans="10:91" ht="12" customHeight="1">
      <c r="J61" s="96"/>
      <c r="S61" s="22">
        <f>IF(Z61="","",CONCATENATE(VLOOKUP(Z73,NP,5,FALSE),"  ",VLOOKUP(Z73,NP,6,FALSE)))</f>
      </c>
      <c r="T61" s="22"/>
      <c r="U61" s="108"/>
      <c r="V61" s="22"/>
      <c r="W61" s="22"/>
      <c r="X61" s="108"/>
      <c r="Y61" s="22"/>
      <c r="Z61" s="97">
        <f>IF(VLOOKUP(Z73,NP,4,FALSE)=0,"",VLOOKUP(Z73,NP,4,FALSE))</f>
      </c>
      <c r="AA61" s="142" t="s">
        <v>63</v>
      </c>
      <c r="AB61" s="142"/>
      <c r="AC61" s="143">
        <f>IF(VLOOKUP(AH61,NP,32,FALSE)="","",IF(VLOOKUP(AH61,NP,32,FALSE)=0,"",VLOOKUP(AH61,NP,32,FALSE)))</f>
      </c>
      <c r="AD61" s="144">
        <f>IF(VLOOKUP(AH61,NP,33,FALSE)="","",IF(VLOOKUP(AH61,NP,34,FALSE)=2,"",VLOOKUP(AH61,NP,34,FALSE)))</f>
      </c>
      <c r="AE61" s="144"/>
      <c r="AF61" s="145">
        <f>IF(VLOOKUP(AH61,NP,33,FALSE)="","",IF(VLOOKUP(AH61,NP,33,FALSE)=0,"",VLOOKUP(AH61,NP,33,FALSE)))</f>
      </c>
      <c r="AG61" s="146"/>
      <c r="AH61" s="148">
        <v>51</v>
      </c>
      <c r="AR61" s="195">
        <f>IF(OR(AR60="",VLOOKUP(AR58,NP,20,FALSE)=0),"",IF(LEN(VLOOKUP(AR58,NP,20,FALSE))=7,VLOOKUP(AR58,NP,20,FALSE),VLOOKUP(AR58,NP,20,FALSE)))</f>
      </c>
      <c r="AS61" s="25">
        <f>IF(AR60="","",CONCATENATE(VLOOKUP(AR58,NP,18,FALSE)," pts - ",VLOOKUP(AR58,NP,21,FALSE)))</f>
      </c>
      <c r="AT61" s="25"/>
      <c r="AU61" s="19"/>
      <c r="AV61" s="25"/>
      <c r="AW61" s="25"/>
      <c r="AX61" s="19"/>
      <c r="AY61" s="25"/>
      <c r="AZ61" s="153"/>
      <c r="BA61" s="157"/>
      <c r="BB61" s="157"/>
      <c r="BC61" s="158"/>
      <c r="BD61" s="159"/>
      <c r="BE61" s="159"/>
      <c r="BF61" s="158"/>
      <c r="BG61" s="157"/>
      <c r="BH61" s="160">
        <v>19</v>
      </c>
      <c r="BI61" s="142" t="s">
        <v>63</v>
      </c>
      <c r="BJ61" s="142"/>
      <c r="BK61" s="143">
        <f>IF(VLOOKUP(BH61,NP,32,FALSE)="","",IF(VLOOKUP(BH61,NP,32,FALSE)=0,"",VLOOKUP(BH61,NP,32,FALSE)))</f>
      </c>
      <c r="BL61" s="144">
        <f>IF(VLOOKUP(BH61,NP,33,FALSE)="","",IF(VLOOKUP(BH61,NP,34,FALSE)=2,"",VLOOKUP(BH61,NP,34,FALSE)))</f>
      </c>
      <c r="BM61" s="144"/>
      <c r="BN61" s="145">
        <f>IF(VLOOKUP(BH61,NP,33,FALSE)="","",IF(VLOOKUP(BH61,NP,33,FALSE)=0,"",VLOOKUP(BH61,NP,33,FALSE)))</f>
      </c>
      <c r="BO61" s="146"/>
      <c r="BP61" s="33">
        <f>IF(VLOOKUP(BP73,NP,4,FALSE)=0,"",VLOOKUP(BP73,NP,4,FALSE))</f>
      </c>
      <c r="BQ61" s="22">
        <f>IF(BP61="","",CONCATENATE(VLOOKUP(BP73,NP,5,FALSE),"  ",VLOOKUP(BP73,NP,6,FALSE)))</f>
      </c>
      <c r="BR61" s="22"/>
      <c r="BS61" s="108"/>
      <c r="BT61" s="22"/>
      <c r="BU61" s="22"/>
      <c r="BV61" s="108"/>
      <c r="BW61" s="22"/>
      <c r="CF61" s="26"/>
      <c r="CM61" s="30"/>
    </row>
    <row r="62" spans="10:91" ht="12" customHeight="1">
      <c r="J62" s="96"/>
      <c r="R62" s="96"/>
      <c r="S62" s="84">
        <f>IF(Z61="","",CONCATENATE(VLOOKUP(Z73,NP,8,FALSE)," pts - ",VLOOKUP(Z73,NP,11,FALSE)))</f>
      </c>
      <c r="T62" s="84"/>
      <c r="U62" s="115"/>
      <c r="V62" s="84"/>
      <c r="W62" s="84"/>
      <c r="X62" s="115"/>
      <c r="Y62" s="84"/>
      <c r="Z62" s="96"/>
      <c r="AH62" s="2"/>
      <c r="AQ62" s="201">
        <v>21</v>
      </c>
      <c r="AR62" s="21">
        <f>IF(VLOOKUP(AR64,NP,4,FALSE)=0,"",VLOOKUP(AR64,NP,4,FALSE))</f>
      </c>
      <c r="AS62" s="22">
        <f>IF(AR62="","",CONCATENATE(VLOOKUP(AR64,NP,5,FALSE),"  ",VLOOKUP(AR64,NP,6,FALSE)))</f>
      </c>
      <c r="AT62" s="22"/>
      <c r="AU62" s="108"/>
      <c r="AV62" s="22"/>
      <c r="AW62" s="22"/>
      <c r="AX62" s="108"/>
      <c r="AY62" s="22"/>
      <c r="AZ62" s="2"/>
      <c r="BA62" s="137"/>
      <c r="BB62" s="137"/>
      <c r="BC62" s="138"/>
      <c r="BD62" s="137"/>
      <c r="BE62" s="137"/>
      <c r="BF62" s="138"/>
      <c r="BG62" s="4"/>
      <c r="BO62" s="30"/>
      <c r="BP62" s="34"/>
      <c r="BQ62" s="25">
        <f>IF(BP61="","",CONCATENATE(VLOOKUP(BP73,NP,8,FALSE)," pts - ",VLOOKUP(BP73,NP,11,FALSE)))</f>
      </c>
      <c r="BR62" s="25"/>
      <c r="BS62" s="19"/>
      <c r="BT62" s="25"/>
      <c r="BU62" s="25"/>
      <c r="BV62" s="19"/>
      <c r="BW62" s="25"/>
      <c r="BX62" s="26"/>
      <c r="CF62" s="26"/>
      <c r="CM62" s="30"/>
    </row>
    <row r="63" spans="10:91" ht="12" customHeight="1">
      <c r="J63" s="96"/>
      <c r="R63" s="96"/>
      <c r="S63" s="84">
        <f>IF(Z61="","",CONCATENATE(IF(VLOOKUP(AH61,NP,23,FALSE)="","",IF(VLOOKUP(AH61,NP,12,FALSE)=1,VLOOKUP(AH61,NP,23,FALSE),-VLOOKUP(AH61,NP,23,FALSE))),IF(VLOOKUP(AH61,NP,24,FALSE)="","",CONCATENATE(" / ",IF(VLOOKUP(AH61,NP,12,FALSE)=1,VLOOKUP(AH61,NP,24,FALSE),-VLOOKUP(AH61,NP,24,FALSE)))),IF(VLOOKUP(AH61,NP,25,FALSE)="","",CONCATENATE(" / ",IF(VLOOKUP(AH61,NP,12,FALSE)=1,VLOOKUP(AH61,NP,25,FALSE),-VLOOKUP(AH61,NP,25,FALSE)))),IF(VLOOKUP(AH61,NP,26,FALSE)="","",CONCATENATE(" / ",IF(VLOOKUP(AH61,NP,12,FALSE)=1,VLOOKUP(AH61,NP,26,FALSE),-VLOOKUP(AH61,NP,26,FALSE)))),IF(VLOOKUP(AH61,NP,27,FALSE)="","",CONCATENATE(" / ",IF(VLOOKUP(AH61,NP,12,FALSE)=1,VLOOKUP(AH61,NP,27,FALSE),-VLOOKUP(AH61,NP,27,FALSE)))),IF(VLOOKUP(AH61,NP,28)="","",CONCATENATE(" / ",IF(VLOOKUP(AH61,NP,12)=1,VLOOKUP(AH61,NP,28),-VLOOKUP(AH61,NP,28)))),IF(VLOOKUP(AH61,NP,29)="","",CONCATENATE(" / ",IF(VLOOKUP(AH61,NP,12)=1,VLOOKUP(AH61,NP,29),-VLOOKUP(AH61,NP,29))))))</f>
      </c>
      <c r="T63" s="84"/>
      <c r="U63" s="115"/>
      <c r="V63" s="84"/>
      <c r="W63" s="84"/>
      <c r="X63" s="115"/>
      <c r="Y63" s="84"/>
      <c r="Z63" s="96"/>
      <c r="AP63" s="149">
        <v>22</v>
      </c>
      <c r="AR63" s="195">
        <f>IF(OR(AR62="",VLOOKUP(AR64,NP,10,FALSE)=0),"",IF(LEN(VLOOKUP(AR64,NP,10,FALSE))=7,VLOOKUP(AR64,NP,10,FALSE),VLOOKUP(AR64,NP,10,FALSE)))</f>
      </c>
      <c r="AS63" s="25">
        <f>IF(AR62="","",CONCATENATE(VLOOKUP(AR64,NP,8,FALSE)," pts - ",VLOOKUP(AR64,NP,11,FALSE)))</f>
      </c>
      <c r="AT63" s="25"/>
      <c r="AU63" s="19"/>
      <c r="AV63" s="25"/>
      <c r="AW63" s="25"/>
      <c r="AX63" s="19"/>
      <c r="AY63" s="25"/>
      <c r="AZ63" s="154">
        <v>21</v>
      </c>
      <c r="BA63" s="136"/>
      <c r="BB63" s="137"/>
      <c r="BC63" s="138"/>
      <c r="BD63" s="137"/>
      <c r="BE63" s="137"/>
      <c r="BF63" s="138"/>
      <c r="BG63" s="4"/>
      <c r="BO63" s="30"/>
      <c r="BP63" s="35"/>
      <c r="BQ63" s="25">
        <f>IF(BP61="","",CONCATENATE(IF(VLOOKUP(BH61,NP,23,FALSE)="","",IF(VLOOKUP(BH61,NP,12,FALSE)=1,VLOOKUP(BH61,NP,23,FALSE),-VLOOKUP(BH61,NP,23,FALSE))),IF(VLOOKUP(BH61,NP,24,FALSE)="","",CONCATENATE(" / ",IF(VLOOKUP(BH61,NP,12,FALSE)=1,VLOOKUP(BH61,NP,24,FALSE),-VLOOKUP(BH61,NP,24,FALSE)))),IF(VLOOKUP(BH61,NP,25,FALSE)="","",CONCATENATE(" / ",IF(VLOOKUP(BH61,NP,12,FALSE)=1,VLOOKUP(BH61,NP,25,FALSE),-VLOOKUP(BH61,NP,25,FALSE)))),IF(VLOOKUP(BH61,NP,26,FALSE)="","",CONCATENATE(" / ",IF(VLOOKUP(BH61,NP,12,FALSE)=1,VLOOKUP(BH61,NP,26,FALSE),-VLOOKUP(BH61,NP,26,FALSE)))),IF(VLOOKUP(BH61,NP,27,FALSE)="","",CONCATENATE(" / ",IF(VLOOKUP(BH61,NP,12,FALSE)=1,VLOOKUP(BH61,NP,27,FALSE),-VLOOKUP(BH61,NP,27,FALSE)))),IF(VLOOKUP(BH61,NP,28)="","",CONCATENATE(" / ",IF(VLOOKUP(BH61,NP,12)=1,VLOOKUP(BH61,NP,28),-VLOOKUP(BH61,NP,28)))),IF(VLOOKUP(BH61,NP,29)="","",CONCATENATE(" / ",IF(VLOOKUP(BH61,NP,12)=1,VLOOKUP(BH61,NP,29),-VLOOKUP(BH61,NP,29))))))</f>
      </c>
      <c r="BR63" s="25"/>
      <c r="BS63" s="19"/>
      <c r="BT63" s="25"/>
      <c r="BU63" s="25"/>
      <c r="BV63" s="19"/>
      <c r="BW63" s="25"/>
      <c r="BX63" s="26"/>
      <c r="CF63" s="26"/>
      <c r="CM63" s="30"/>
    </row>
    <row r="64" spans="10:91" ht="12" customHeight="1">
      <c r="J64" s="96"/>
      <c r="K64" s="24"/>
      <c r="L64" s="24"/>
      <c r="M64" s="113"/>
      <c r="N64" s="24"/>
      <c r="O64" s="24"/>
      <c r="P64" s="113"/>
      <c r="Q64" s="24"/>
      <c r="R64" s="96"/>
      <c r="X64" s="56"/>
      <c r="Z64" s="96"/>
      <c r="AI64" s="22">
        <f>IF(AP64="","",IF(VLOOKUP(AR64,NP,12,FALSE)=0,CONCATENATE(VLOOKUP(AR64,NP,5,FALSE),"  ",VLOOKUP(AR64,NP,6,FALSE)),IF(VLOOKUP(AR64,NP,22,FALSE)=0,CONCATENATE(VLOOKUP(AR64,NP,15,FALSE),"  ",VLOOKUP(AR64,NP,16,FALSE)),"")))</f>
      </c>
      <c r="AJ64" s="22"/>
      <c r="AK64" s="108"/>
      <c r="AL64" s="22"/>
      <c r="AM64" s="22"/>
      <c r="AN64" s="108"/>
      <c r="AO64" s="22"/>
      <c r="AP64" s="97">
        <f>IF(AND(VLOOKUP(AR64,NP,12,FALSE)=0,VLOOKUP(AR64,NP,22,FALSE)=0),"",IF(VLOOKUP(AR64,NP,12,FALSE)=0,VLOOKUP(AR64,NP,4,FALSE),IF(VLOOKUP(AR64,NP,22,FALSE)=0,VLOOKUP(AR64,NP,14,FALSE),"")))</f>
      </c>
      <c r="AR64" s="151">
        <v>6</v>
      </c>
      <c r="AS64" s="142" t="s">
        <v>63</v>
      </c>
      <c r="AT64" s="142"/>
      <c r="AU64" s="143">
        <f>IF(VLOOKUP(AR64,NP,32,FALSE)="","",IF(VLOOKUP(AR64,NP,32,FALSE)=0,"",VLOOKUP(AR64,NP,32,FALSE)))</f>
      </c>
      <c r="AV64" s="144">
        <f>IF(VLOOKUP(AR64,NP,33,FALSE)="","",IF(VLOOKUP(AR64,NP,34,FALSE)=2,"",VLOOKUP(AR64,NP,34,FALSE)))</f>
      </c>
      <c r="AW64" s="144"/>
      <c r="AX64" s="145">
        <f>IF(VLOOKUP(AR64,NP,33,FALSE)="","",IF(VLOOKUP(AR64,NP,33,FALSE)=0,"",VLOOKUP(AR64,NP,33,FALSE)))</f>
      </c>
      <c r="AY64" s="146"/>
      <c r="AZ64" s="33">
        <f>IF(VLOOKUP(AZ67,NP,4,FALSE)=0,"",VLOOKUP(AZ67,NP,4,FALSE))</f>
      </c>
      <c r="BA64" s="22">
        <f>IF(AZ64="","",CONCATENATE(VLOOKUP(AZ67,NP,5,FALSE),"  ",VLOOKUP(AZ67,NP,6,FALSE)))</f>
      </c>
      <c r="BB64" s="22"/>
      <c r="BC64" s="108"/>
      <c r="BD64" s="22"/>
      <c r="BE64" s="22"/>
      <c r="BF64" s="108"/>
      <c r="BG64" s="22"/>
      <c r="BO64" s="30"/>
      <c r="BP64" s="26"/>
      <c r="BW64" s="30"/>
      <c r="BX64" s="26"/>
      <c r="CF64" s="26"/>
      <c r="CM64" s="30"/>
    </row>
    <row r="65" spans="10:91" ht="12" customHeight="1">
      <c r="J65" s="96"/>
      <c r="K65" s="24"/>
      <c r="L65" s="24"/>
      <c r="M65" s="113"/>
      <c r="N65" s="24"/>
      <c r="O65" s="24"/>
      <c r="P65" s="113"/>
      <c r="Q65" s="24"/>
      <c r="R65" s="96"/>
      <c r="X65" s="56"/>
      <c r="Z65" s="96"/>
      <c r="AH65" s="96"/>
      <c r="AI65" s="84">
        <f>IF(AP64="","",IF(VLOOKUP(AR64,NP,12,FALSE)=0,CONCATENATE(VLOOKUP(AR64,NP,8,FALSE)," pts - ",VLOOKUP(AR64,NP,11,FALSE)),IF(VLOOKUP(AR64,NP,22,FALSE)=0,CONCATENATE(VLOOKUP(AR64,NP,18,FALSE)," pts - ",VLOOKUP(AR64,NP,21,FALSE)),"")))</f>
      </c>
      <c r="AJ65" s="84"/>
      <c r="AK65" s="115"/>
      <c r="AL65" s="84"/>
      <c r="AM65" s="84"/>
      <c r="AN65" s="115"/>
      <c r="AO65" s="84"/>
      <c r="AP65" s="98"/>
      <c r="AR65" s="2"/>
      <c r="AS65" s="136"/>
      <c r="AT65" s="136"/>
      <c r="AU65" s="152"/>
      <c r="AV65" s="136"/>
      <c r="AW65" s="136"/>
      <c r="AX65" s="152"/>
      <c r="AY65" s="153"/>
      <c r="AZ65" s="34"/>
      <c r="BA65" s="25">
        <f>IF(AZ64="","",CONCATENATE(VLOOKUP(AZ67,NP,8,FALSE)," pts - ",VLOOKUP(AZ67,NP,11,FALSE)))</f>
      </c>
      <c r="BB65" s="25"/>
      <c r="BC65" s="19"/>
      <c r="BD65" s="25"/>
      <c r="BE65" s="25"/>
      <c r="BF65" s="19"/>
      <c r="BG65" s="25"/>
      <c r="BH65" s="26"/>
      <c r="BO65" s="30"/>
      <c r="BP65" s="26"/>
      <c r="BW65" s="30"/>
      <c r="BX65" s="26"/>
      <c r="CF65" s="26"/>
      <c r="CM65" s="30"/>
    </row>
    <row r="66" spans="10:91" ht="12" customHeight="1">
      <c r="J66" s="96"/>
      <c r="R66" s="96"/>
      <c r="X66" s="56"/>
      <c r="Z66" s="96"/>
      <c r="AH66" s="96"/>
      <c r="AP66" s="96"/>
      <c r="AQ66" s="204">
        <v>22</v>
      </c>
      <c r="AR66" s="21">
        <f>IF(VLOOKUP(AR64,NP,14,FALSE)=0,"",VLOOKUP(AR64,NP,14,FALSE))</f>
      </c>
      <c r="AS66" s="22">
        <f>IF(AR66="","",CONCATENATE(VLOOKUP(AR64,NP,15,FALSE),"  ",VLOOKUP(AR64,NP,16,FALSE)))</f>
      </c>
      <c r="AT66" s="155"/>
      <c r="AU66" s="156"/>
      <c r="AV66" s="155"/>
      <c r="AW66" s="155"/>
      <c r="AX66" s="156"/>
      <c r="AY66" s="3"/>
      <c r="AZ66" s="35"/>
      <c r="BA66" s="25">
        <f>IF(AZ64="","",CONCATENATE(IF(VLOOKUP(AR64,NP,23,FALSE)="","",IF(VLOOKUP(AR64,NP,12,FALSE)=1,VLOOKUP(AR64,NP,23,FALSE),-VLOOKUP(AR64,NP,23,FALSE))),IF(VLOOKUP(AR64,NP,24,FALSE)="","",CONCATENATE(" / ",IF(VLOOKUP(AR64,NP,12,FALSE)=1,VLOOKUP(AR64,NP,24,FALSE),-VLOOKUP(AR64,NP,24,FALSE)))),IF(VLOOKUP(AR64,NP,25,FALSE)="","",CONCATENATE(" / ",IF(VLOOKUP(AR64,NP,12,FALSE)=1,VLOOKUP(AR64,NP,25,FALSE),-VLOOKUP(AR64,NP,25,FALSE)))),IF(VLOOKUP(AR64,NP,26,FALSE)="","",CONCATENATE(" / ",IF(VLOOKUP(AR64,NP,12,FALSE)=1,VLOOKUP(AR64,NP,26,FALSE),-VLOOKUP(AR64,NP,26,FALSE)))),IF(VLOOKUP(AR64,NP,27,FALSE)="","",CONCATENATE(" / ",IF(VLOOKUP(AR64,NP,12,FALSE)=1,VLOOKUP(AR64,NP,27,FALSE),-VLOOKUP(AR64,NP,27,FALSE)))),IF(VLOOKUP(AR64,NP,28)="","",CONCATENATE(" / ",IF(VLOOKUP(AR64,NP,12)=1,VLOOKUP(AR64,NP,28),-VLOOKUP(AR64,NP,28)))),IF(VLOOKUP(AR64,NP,29)="","",CONCATENATE(" / ",IF(VLOOKUP(AR64,NP,12)=1,VLOOKUP(AR64,NP,29),-VLOOKUP(AR64,NP,29))))))</f>
      </c>
      <c r="BB66" s="25"/>
      <c r="BC66" s="19"/>
      <c r="BD66" s="25"/>
      <c r="BE66" s="25"/>
      <c r="BF66" s="19"/>
      <c r="BG66" s="25"/>
      <c r="BH66" s="26"/>
      <c r="BI66" s="37"/>
      <c r="BJ66" s="37"/>
      <c r="BK66" s="117"/>
      <c r="BL66" s="37"/>
      <c r="BM66" s="37"/>
      <c r="BN66" s="117"/>
      <c r="BO66" s="30"/>
      <c r="BP66" s="26"/>
      <c r="BW66" s="30"/>
      <c r="BX66" s="26"/>
      <c r="CF66" s="26"/>
      <c r="CM66" s="30"/>
    </row>
    <row r="67" spans="10:91" ht="12" customHeight="1">
      <c r="J67" s="96"/>
      <c r="R67" s="96"/>
      <c r="X67" s="56"/>
      <c r="Z67" s="96"/>
      <c r="AA67" s="22">
        <f>IF(AH67="","",CONCATENATE(VLOOKUP(AH61,NP,15,FALSE),"  ",VLOOKUP(AH61,NP,16,FALSE)))</f>
      </c>
      <c r="AB67" s="22"/>
      <c r="AC67" s="108"/>
      <c r="AD67" s="22"/>
      <c r="AE67" s="22"/>
      <c r="AF67" s="108"/>
      <c r="AG67" s="22"/>
      <c r="AH67" s="97">
        <f>IF(VLOOKUP(AH61,NP,14,FALSE)=0,"",VLOOKUP(AH61,NP,14,FALSE))</f>
      </c>
      <c r="AI67" s="142" t="s">
        <v>63</v>
      </c>
      <c r="AJ67" s="142"/>
      <c r="AK67" s="143">
        <f>IF(VLOOKUP(AP67,NP,32,FALSE)="","",IF(VLOOKUP(AP67,NP,32,FALSE)=0,"",VLOOKUP(AP67,NP,32,FALSE)))</f>
      </c>
      <c r="AL67" s="144">
        <f>IF(VLOOKUP(AP67,NP,33,FALSE)="","",IF(VLOOKUP(AP67,NP,34,FALSE)=2,"",VLOOKUP(AP67,NP,34,FALSE)))</f>
      </c>
      <c r="AM67" s="144"/>
      <c r="AN67" s="145">
        <f>IF(VLOOKUP(AP67,NP,33,FALSE)="","",IF(VLOOKUP(AP67,NP,33,FALSE)=0,"",VLOOKUP(AP67,NP,33,FALSE)))</f>
      </c>
      <c r="AO67" s="146"/>
      <c r="AP67" s="147">
        <v>46</v>
      </c>
      <c r="AR67" s="195">
        <f>IF(OR(AR66="",VLOOKUP(AR64,NP,20,FALSE)=0),"",IF(LEN(VLOOKUP(AR64,NP,20,FALSE))=7,VLOOKUP(AR64,NP,20,FALSE),VLOOKUP(AR64,NP,20,FALSE)))</f>
      </c>
      <c r="AS67" s="25">
        <f>IF(AR66="","",CONCATENATE(VLOOKUP(AR64,NP,18,FALSE)," pts - ",VLOOKUP(AR64,NP,21,FALSE)))</f>
      </c>
      <c r="AT67" s="25"/>
      <c r="AU67" s="19"/>
      <c r="AV67" s="25"/>
      <c r="AW67" s="25"/>
      <c r="AX67" s="19"/>
      <c r="AY67" s="25"/>
      <c r="AZ67" s="148">
        <v>14</v>
      </c>
      <c r="BA67" s="142" t="s">
        <v>63</v>
      </c>
      <c r="BB67" s="142"/>
      <c r="BC67" s="143">
        <f>IF(VLOOKUP(AZ67,NP,32,FALSE)="","",IF(VLOOKUP(AZ67,NP,32,FALSE)=0,"",VLOOKUP(AZ67,NP,32,FALSE)))</f>
      </c>
      <c r="BD67" s="144">
        <f>IF(VLOOKUP(AZ67,NP,33,FALSE)="","",IF(VLOOKUP(AZ67,NP,34,FALSE)=2,"",VLOOKUP(AZ67,NP,34,FALSE)))</f>
      </c>
      <c r="BE67" s="144"/>
      <c r="BF67" s="145">
        <f>IF(VLOOKUP(AZ67,NP,33,FALSE)="","",IF(VLOOKUP(AZ67,NP,33,FALSE)=0,"",VLOOKUP(AZ67,NP,33,FALSE)))</f>
      </c>
      <c r="BG67" s="146"/>
      <c r="BH67" s="33">
        <f>IF(VLOOKUP(BH61,NP,14,FALSE)=0,"",VLOOKUP(BH61,NP,14,FALSE))</f>
      </c>
      <c r="BI67" s="22">
        <f>IF(BH67="","",CONCATENATE(VLOOKUP(BH61,NP,15,FALSE),"  ",VLOOKUP(BH61,NP,16,FALSE)))</f>
      </c>
      <c r="BJ67" s="22"/>
      <c r="BK67" s="108"/>
      <c r="BL67" s="22"/>
      <c r="BM67" s="22"/>
      <c r="BN67" s="108"/>
      <c r="BO67" s="22"/>
      <c r="BP67" s="26"/>
      <c r="BW67" s="30"/>
      <c r="BX67" s="26"/>
      <c r="CF67" s="26"/>
      <c r="CM67" s="30"/>
    </row>
    <row r="68" spans="10:91" ht="12" customHeight="1">
      <c r="J68" s="96"/>
      <c r="R68" s="96"/>
      <c r="X68" s="56"/>
      <c r="Y68" s="40"/>
      <c r="AA68" s="86">
        <f>IF(AH67="","",CONCATENATE(VLOOKUP(AH61,NP,18,FALSE)," pts - ",VLOOKUP(AH61,NP,21,FALSE)))</f>
      </c>
      <c r="AB68" s="86"/>
      <c r="AC68" s="116"/>
      <c r="AD68" s="86"/>
      <c r="AE68" s="86"/>
      <c r="AF68" s="116"/>
      <c r="AG68" s="86"/>
      <c r="AH68" s="140">
        <v>22</v>
      </c>
      <c r="AR68" s="27"/>
      <c r="AS68" s="28"/>
      <c r="AT68" s="28"/>
      <c r="AU68" s="110"/>
      <c r="AV68" s="28"/>
      <c r="AW68" s="28"/>
      <c r="AX68" s="110"/>
      <c r="AY68" s="20"/>
      <c r="AZ68" s="13"/>
      <c r="BA68" s="24"/>
      <c r="BB68" s="24"/>
      <c r="BC68" s="113"/>
      <c r="BD68" s="24"/>
      <c r="BE68" s="24"/>
      <c r="BF68" s="113"/>
      <c r="BG68" s="30"/>
      <c r="BH68" s="141">
        <v>24</v>
      </c>
      <c r="BI68" s="36">
        <f>IF(BH67="","",CONCATENATE(VLOOKUP(BH61,NP,18,FALSE)," pts - ",VLOOKUP(BH61,NP,21,FALSE)))</f>
      </c>
      <c r="BJ68" s="36"/>
      <c r="BK68" s="120"/>
      <c r="BL68" s="36"/>
      <c r="BM68" s="36"/>
      <c r="BN68" s="120"/>
      <c r="BO68" s="36"/>
      <c r="BP68" s="13"/>
      <c r="BQ68" s="24"/>
      <c r="BR68" s="24"/>
      <c r="BS68" s="113"/>
      <c r="BT68" s="24"/>
      <c r="BU68" s="24"/>
      <c r="BV68" s="113"/>
      <c r="BW68" s="20"/>
      <c r="BX68" s="26"/>
      <c r="CF68" s="26"/>
      <c r="CM68" s="30"/>
    </row>
    <row r="69" spans="10:91" ht="12" customHeight="1">
      <c r="J69" s="96"/>
      <c r="R69" s="96"/>
      <c r="X69" s="56"/>
      <c r="AA69" s="84">
        <f>IF(AH67="","",CONCATENATE(IF(VLOOKUP(AP67,NP,23,FALSE)="","",IF(VLOOKUP(AP67,NP,12,FALSE)=1,VLOOKUP(AP67,NP,23,FALSE),-VLOOKUP(AP67,NP,23,FALSE))),IF(VLOOKUP(AP67,NP,24,FALSE)="","",CONCATENATE(" / ",IF(VLOOKUP(AP67,NP,12,FALSE)=1,VLOOKUP(AP67,NP,24,FALSE),-VLOOKUP(AP67,NP,24,FALSE)))),IF(VLOOKUP(AP67,NP,25,FALSE)="","",CONCATENATE(" / ",IF(VLOOKUP(AP67,NP,12,FALSE)=1,VLOOKUP(AP67,NP,25,FALSE),-VLOOKUP(AP67,NP,25,FALSE)))),IF(VLOOKUP(AP67,NP,26,FALSE)="","",CONCATENATE(" / ",IF(VLOOKUP(AP67,NP,12,FALSE)=1,VLOOKUP(AP67,NP,26,FALSE),-VLOOKUP(AP67,NP,26,FALSE)))),IF(VLOOKUP(AP67,NP,27,FALSE)="","",CONCATENATE(" / ",IF(VLOOKUP(AP67,NP,12,FALSE)=1,VLOOKUP(AP67,NP,27,FALSE),-VLOOKUP(AP67,NP,27,FALSE)))),IF(VLOOKUP(AP67,NP,28)="","",CONCATENATE(" / ",IF(VLOOKUP(AP67,NP,12)=1,VLOOKUP(AP67,NP,28),-VLOOKUP(AP67,NP,28)))),IF(VLOOKUP(AP67,NP,29)="","",CONCATENATE(" / ",IF(VLOOKUP(AP67,NP,12)=1,VLOOKUP(AP67,NP,29),-VLOOKUP(AP67,NP,29))))))</f>
      </c>
      <c r="AB69" s="84"/>
      <c r="AC69" s="115"/>
      <c r="AD69" s="84"/>
      <c r="AE69" s="84"/>
      <c r="AF69" s="115"/>
      <c r="AG69" s="84"/>
      <c r="AH69" s="96"/>
      <c r="AR69" s="20"/>
      <c r="AS69" s="32"/>
      <c r="AT69" s="32"/>
      <c r="AU69" s="124"/>
      <c r="AV69" s="32"/>
      <c r="AW69" s="32"/>
      <c r="AX69" s="124"/>
      <c r="AY69" s="23"/>
      <c r="AZ69" s="13"/>
      <c r="BA69" s="24"/>
      <c r="BB69" s="24"/>
      <c r="BC69" s="113"/>
      <c r="BD69" s="24"/>
      <c r="BE69" s="24"/>
      <c r="BF69" s="113"/>
      <c r="BG69" s="30"/>
      <c r="BH69" s="35"/>
      <c r="BI69" s="25">
        <f>IF(BH67="","",CONCATENATE(IF(VLOOKUP(AZ67,NP,23,FALSE)="","",IF(VLOOKUP(AZ67,NP,12,FALSE)=1,VLOOKUP(AZ67,NP,23,FALSE),-VLOOKUP(AZ67,NP,23,FALSE))),IF(VLOOKUP(AZ67,NP,24,FALSE)="","",CONCATENATE(" / ",IF(VLOOKUP(AZ67,NP,12,FALSE)=1,VLOOKUP(AZ67,NP,24,FALSE),-VLOOKUP(AZ67,NP,24,FALSE)))),IF(VLOOKUP(AZ67,NP,25,FALSE)="","",CONCATENATE(" / ",IF(VLOOKUP(AZ67,NP,12,FALSE)=1,VLOOKUP(AZ67,NP,25,FALSE),-VLOOKUP(AZ67,NP,25,FALSE)))),IF(VLOOKUP(AZ67,NP,26,FALSE)="","",CONCATENATE(" / ",IF(VLOOKUP(AZ67,NP,12,FALSE)=1,VLOOKUP(AZ67,NP,26,FALSE),-VLOOKUP(AZ67,NP,26,FALSE)))),IF(VLOOKUP(AZ67,NP,27,FALSE)="","",CONCATENATE(" / ",IF(VLOOKUP(AZ67,NP,12,FALSE)=1,VLOOKUP(AZ67,NP,27,FALSE),-VLOOKUP(AZ67,NP,27,FALSE)))),IF(VLOOKUP(AZ67,NP,28)="","",CONCATENATE(" / ",IF(VLOOKUP(AZ67,NP,12)=1,VLOOKUP(AZ67,NP,28),-VLOOKUP(AZ67,NP,28)))),IF(VLOOKUP(AZ67,NP,29)="","",CONCATENATE(" / ",IF(VLOOKUP(AZ67,NP,12)=1,VLOOKUP(AZ67,NP,29),-VLOOKUP(AZ67,NP,29))))))</f>
      </c>
      <c r="BJ69" s="25"/>
      <c r="BK69" s="19"/>
      <c r="BL69" s="25"/>
      <c r="BM69" s="25"/>
      <c r="BN69" s="19"/>
      <c r="BO69" s="25"/>
      <c r="BX69" s="26"/>
      <c r="CF69" s="26"/>
      <c r="CM69" s="30"/>
    </row>
    <row r="70" spans="10:91" ht="12" customHeight="1">
      <c r="J70" s="96"/>
      <c r="R70" s="96"/>
      <c r="X70" s="56"/>
      <c r="AH70" s="96"/>
      <c r="AI70" s="22">
        <f>IF(AP70="","",CONCATENATE(VLOOKUP(AP67,NP,15,FALSE),"  ",VLOOKUP(AP67,NP,16,FALSE)))</f>
      </c>
      <c r="AJ70" s="155"/>
      <c r="AK70" s="156"/>
      <c r="AL70" s="155"/>
      <c r="AM70" s="155"/>
      <c r="AN70" s="156"/>
      <c r="AO70" s="3"/>
      <c r="AP70" s="21">
        <f>IF(VLOOKUP(AP67,NP,14,FALSE)=0,"",VLOOKUP(AP67,NP,14,FALSE))</f>
      </c>
      <c r="AQ70" s="202">
        <v>23</v>
      </c>
      <c r="AR70" s="20"/>
      <c r="AT70" s="14"/>
      <c r="AV70" s="14"/>
      <c r="AW70" s="14"/>
      <c r="AY70" s="197">
        <v>24</v>
      </c>
      <c r="AZ70" s="21">
        <f>IF(VLOOKUP(AZ67,NP,14,FALSE)=0,"",VLOOKUP(AZ67,NP,14,FALSE))</f>
      </c>
      <c r="BA70" s="22">
        <f>IF(AZ70="","",CONCATENATE(VLOOKUP(AZ67,NP,15,FALSE),"  ",VLOOKUP(AZ67,NP,16,FALSE)))</f>
      </c>
      <c r="BB70" s="22"/>
      <c r="BC70" s="108"/>
      <c r="BD70" s="22"/>
      <c r="BE70" s="22"/>
      <c r="BF70" s="108"/>
      <c r="BG70" s="38"/>
      <c r="BH70" s="26"/>
      <c r="BI70" s="39"/>
      <c r="BJ70" s="39"/>
      <c r="BK70" s="17"/>
      <c r="BL70" s="39"/>
      <c r="BM70" s="39"/>
      <c r="BN70" s="17"/>
      <c r="BO70" s="40"/>
      <c r="BW70" s="30"/>
      <c r="BX70" s="26"/>
      <c r="CF70" s="26"/>
      <c r="CM70" s="30"/>
    </row>
    <row r="71" spans="10:91" ht="12" customHeight="1">
      <c r="J71" s="96"/>
      <c r="Q71" s="30"/>
      <c r="R71" s="96"/>
      <c r="T71" s="136"/>
      <c r="U71" s="138"/>
      <c r="V71" s="137"/>
      <c r="W71" s="137"/>
      <c r="X71" s="138"/>
      <c r="AI71" s="84">
        <f>IF(AP70="","",CONCATENATE(VLOOKUP(AP67,NP,18,FALSE)," pts - ",VLOOKUP(AP67,NP,21,FALSE)))</f>
      </c>
      <c r="AJ71" s="84"/>
      <c r="AK71" s="115"/>
      <c r="AL71" s="84"/>
      <c r="AM71" s="84"/>
      <c r="AN71" s="115"/>
      <c r="AO71" s="84"/>
      <c r="AP71" s="195">
        <f>IF(OR(AP70="",VLOOKUP(AP67,NP,20,FALSE)=0),"",IF(LEN(VLOOKUP(AP67,NP,20,FALSE))=7,VLOOKUP(AP67,NP,20,FALSE),VLOOKUP(AP67,NP,20,FALSE)))</f>
      </c>
      <c r="AR71" s="20"/>
      <c r="AS71" s="20"/>
      <c r="AT71" s="20"/>
      <c r="AU71" s="123"/>
      <c r="AV71" s="20"/>
      <c r="AW71" s="20"/>
      <c r="AX71" s="123"/>
      <c r="AY71" s="23"/>
      <c r="AZ71" s="195">
        <f>IF(OR(AZ70="",VLOOKUP(AZ67,NP,20,FALSE)=0),"",IF(LEN(VLOOKUP(AZ67,NP,20,FALSE))=7,VLOOKUP(AZ67,NP,20,FALSE),VLOOKUP(AZ67,NP,20,FALSE)))</f>
      </c>
      <c r="BA71" s="25">
        <f>IF(AZ70="","",CONCATENATE(VLOOKUP(AZ67,NP,18,FALSE)," pts - ",VLOOKUP(AZ67,NP,21,FALSE)))</f>
      </c>
      <c r="BB71" s="25"/>
      <c r="BC71" s="19"/>
      <c r="BD71" s="25"/>
      <c r="BE71" s="25"/>
      <c r="BF71" s="19"/>
      <c r="BG71" s="25"/>
      <c r="BI71" s="30"/>
      <c r="BJ71" s="30"/>
      <c r="BK71" s="114"/>
      <c r="BL71" s="30"/>
      <c r="BM71" s="30"/>
      <c r="BN71" s="114"/>
      <c r="BO71" s="30"/>
      <c r="BW71" s="30"/>
      <c r="BX71" s="26"/>
      <c r="CF71" s="26"/>
      <c r="CM71" s="30"/>
    </row>
    <row r="72" spans="10:91" ht="12" customHeight="1">
      <c r="J72" s="96"/>
      <c r="Q72" s="30"/>
      <c r="R72" s="96"/>
      <c r="AA72" s="24"/>
      <c r="AR72" s="27"/>
      <c r="AS72" s="28"/>
      <c r="AT72" s="28"/>
      <c r="AU72" s="110"/>
      <c r="AV72" s="28"/>
      <c r="AW72" s="28"/>
      <c r="AX72" s="110"/>
      <c r="AY72" s="20"/>
      <c r="BW72" s="30"/>
      <c r="BX72" s="26"/>
      <c r="CF72" s="26"/>
      <c r="CM72" s="30"/>
    </row>
    <row r="73" spans="10:91" ht="12" customHeight="1">
      <c r="J73" s="96"/>
      <c r="K73" s="22">
        <f>IF(R73="","",CONCATENATE(VLOOKUP(R49,NP,15,FALSE),"  ",VLOOKUP(R49,NP,16,FALSE)))</f>
      </c>
      <c r="L73" s="22"/>
      <c r="M73" s="108"/>
      <c r="N73" s="22"/>
      <c r="O73" s="22"/>
      <c r="P73" s="108"/>
      <c r="Q73" s="22"/>
      <c r="R73" s="97">
        <f>IF(VLOOKUP(R49,NP,14,FALSE)=0,"",VLOOKUP(R49,NP,14,FALSE))</f>
      </c>
      <c r="S73" s="142" t="s">
        <v>63</v>
      </c>
      <c r="T73" s="142"/>
      <c r="U73" s="143">
        <f>IF(VLOOKUP(Z73,NP,32,FALSE)="","",IF(VLOOKUP(Z73,NP,32,FALSE)=0,"",VLOOKUP(Z73,NP,32,FALSE)))</f>
      </c>
      <c r="V73" s="144">
        <f>IF(VLOOKUP(Z73,NP,33,FALSE)="","",IF(VLOOKUP(Z73,NP,34,FALSE)=2,"",VLOOKUP(Z73,NP,34,FALSE)))</f>
      </c>
      <c r="W73" s="144"/>
      <c r="X73" s="145">
        <f>IF(VLOOKUP(Z73,NP,33,FALSE)="","",IF(VLOOKUP(Z73,NP,33,FALSE)=0,"",VLOOKUP(Z73,NP,33,FALSE)))</f>
      </c>
      <c r="Y73" s="146"/>
      <c r="Z73" s="160">
        <v>54</v>
      </c>
      <c r="AR73" s="31"/>
      <c r="AS73" s="32"/>
      <c r="AT73" s="32"/>
      <c r="AU73" s="124"/>
      <c r="AV73" s="32"/>
      <c r="AW73" s="32"/>
      <c r="AX73" s="124"/>
      <c r="AY73" s="23"/>
      <c r="BP73" s="160">
        <v>22</v>
      </c>
      <c r="BQ73" s="142" t="s">
        <v>63</v>
      </c>
      <c r="BR73" s="142"/>
      <c r="BS73" s="143">
        <f>IF(VLOOKUP(BP73,NP,32,FALSE)="","",IF(VLOOKUP(BP73,NP,32,FALSE)=0,"",VLOOKUP(BP73,NP,32,FALSE)))</f>
      </c>
      <c r="BT73" s="144">
        <f>IF(VLOOKUP(BP73,NP,33,FALSE)="","",IF(VLOOKUP(BP73,NP,34,FALSE)=2,"",VLOOKUP(BP73,NP,34,FALSE)))</f>
      </c>
      <c r="BU73" s="144"/>
      <c r="BV73" s="145">
        <f>IF(VLOOKUP(BP73,NP,33,FALSE)="","",IF(VLOOKUP(BP73,NP,33,FALSE)=0,"",VLOOKUP(BP73,NP,33,FALSE)))</f>
      </c>
      <c r="BW73" s="146"/>
      <c r="BX73" s="33">
        <f>IF(VLOOKUP(BX49,NP,14,FALSE)=0,"",VLOOKUP(BX49,NP,14,FALSE))</f>
      </c>
      <c r="BY73" s="22">
        <f>IF(BX73="","",CONCATENATE(VLOOKUP(BX49,NP,15,FALSE),"  ",VLOOKUP(BX49,NP,16,FALSE)))</f>
      </c>
      <c r="BZ73" s="22"/>
      <c r="CA73" s="108"/>
      <c r="CB73" s="22"/>
      <c r="CC73" s="22"/>
      <c r="CD73" s="108"/>
      <c r="CE73" s="22"/>
      <c r="CF73" s="26"/>
      <c r="CM73" s="30"/>
    </row>
    <row r="74" spans="11:91" ht="12" customHeight="1">
      <c r="K74" s="86">
        <f>IF(R73="","",CONCATENATE(VLOOKUP(R49,NP,18,FALSE)," pts - ",VLOOKUP(R49,NP,21,FALSE)))</f>
      </c>
      <c r="L74" s="86"/>
      <c r="M74" s="116"/>
      <c r="N74" s="86"/>
      <c r="O74" s="86"/>
      <c r="P74" s="116"/>
      <c r="Q74" s="86"/>
      <c r="R74" s="140">
        <v>30</v>
      </c>
      <c r="AR74" s="27"/>
      <c r="AS74" s="28"/>
      <c r="AT74" s="28"/>
      <c r="AU74" s="110"/>
      <c r="AV74" s="28"/>
      <c r="AW74" s="28"/>
      <c r="AX74" s="110"/>
      <c r="AY74" s="20"/>
      <c r="BW74" s="30"/>
      <c r="BX74" s="141">
        <v>32</v>
      </c>
      <c r="BY74" s="25">
        <f>IF(BX73="","",CONCATENATE(VLOOKUP(BX49,NP,18,FALSE)," pts - ",VLOOKUP(BX49,NP,21,FALSE)))</f>
      </c>
      <c r="BZ74" s="25"/>
      <c r="CA74" s="19"/>
      <c r="CB74" s="25"/>
      <c r="CC74" s="25"/>
      <c r="CD74" s="19"/>
      <c r="CE74" s="25"/>
      <c r="CM74" s="30"/>
    </row>
    <row r="75" spans="11:92" ht="12" customHeight="1">
      <c r="K75" s="84">
        <f>IF(R73="","",CONCATENATE(IF(VLOOKUP(Z73,NP,23,FALSE)="","",IF(VLOOKUP(Z73,NP,12,FALSE)=1,VLOOKUP(Z73,NP,23,FALSE),-VLOOKUP(Z73,NP,23,FALSE))),IF(VLOOKUP(Z73,NP,24,FALSE)="","",CONCATENATE("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L75" s="84"/>
      <c r="M75" s="115"/>
      <c r="N75" s="84"/>
      <c r="O75" s="84"/>
      <c r="P75" s="115"/>
      <c r="Q75" s="84"/>
      <c r="R75" s="96"/>
      <c r="AR75" s="20"/>
      <c r="AS75" s="32"/>
      <c r="AT75" s="32"/>
      <c r="AU75" s="124"/>
      <c r="AV75" s="32"/>
      <c r="AW75" s="32"/>
      <c r="AX75" s="124"/>
      <c r="AY75" s="23"/>
      <c r="BW75" s="30"/>
      <c r="BX75" s="35"/>
      <c r="BY75" s="25">
        <f>IF(BX73="","",CONCATENATE(IF(VLOOKUP(BP73,NP,23,FALSE)="","",IF(VLOOKUP(BP73,NP,12,FALSE)=1,VLOOKUP(BP73,NP,23,FALSE),-VLOOKUP(BP73,NP,23,FALSE))),IF(VLOOKUP(BP73,NP,24,FALSE)="","",CONCATENATE(" / ",IF(VLOOKUP(BP73,NP,12,FALSE)=1,VLOOKUP(BP73,NP,24,FALSE),-VLOOKUP(BP73,NP,24,FALSE)))),IF(VLOOKUP(BP73,NP,25,FALSE)="","",CONCATENATE(" / ",IF(VLOOKUP(BP73,NP,12,FALSE)=1,VLOOKUP(BP73,NP,25,FALSE),-VLOOKUP(BP73,NP,25,FALSE)))),IF(VLOOKUP(BP73,NP,26,FALSE)="","",CONCATENATE(" / ",IF(VLOOKUP(BP73,NP,12,FALSE)=1,VLOOKUP(BP73,NP,26,FALSE),-VLOOKUP(BP73,NP,26,FALSE)))),IF(VLOOKUP(BP73,NP,27,FALSE)="","",CONCATENATE(" / ",IF(VLOOKUP(BP73,NP,12,FALSE)=1,VLOOKUP(BP73,NP,27,FALSE),-VLOOKUP(BP73,NP,27,FALSE)))),IF(VLOOKUP(BP73,NP,28)="","",CONCATENATE(" / ",IF(VLOOKUP(BP73,NP,12)=1,VLOOKUP(BP73,NP,28),-VLOOKUP(BP73,NP,28)))),IF(VLOOKUP(BP73,NP,29)="","",CONCATENATE(" / ",IF(VLOOKUP(BP73,NP,12)=1,VLOOKUP(BP73,NP,29),-VLOOKUP(BP73,NP,29))))))</f>
      </c>
      <c r="BZ75" s="25"/>
      <c r="CA75" s="19"/>
      <c r="CB75" s="25"/>
      <c r="CC75" s="25"/>
      <c r="CD75" s="19"/>
      <c r="CE75" s="25"/>
      <c r="CN75" s="43"/>
    </row>
    <row r="76" spans="18:91" ht="12" customHeight="1">
      <c r="R76" s="103"/>
      <c r="T76" s="137"/>
      <c r="U76" s="138"/>
      <c r="V76" s="137"/>
      <c r="W76" s="137"/>
      <c r="X76" s="138"/>
      <c r="Y76" s="137"/>
      <c r="Z76" s="4"/>
      <c r="AI76" s="22">
        <f>IF(AP76="","",CONCATENATE(VLOOKUP(AP79,NP,5,FALSE),"  ",VLOOKUP(AP79,NP,6,FALSE)))</f>
      </c>
      <c r="AJ76" s="22"/>
      <c r="AK76" s="108"/>
      <c r="AL76" s="22"/>
      <c r="AM76" s="22"/>
      <c r="AN76" s="108"/>
      <c r="AO76" s="22"/>
      <c r="AP76" s="21">
        <f>IF(VLOOKUP(AP79,NP,4,FALSE)=0,"",VLOOKUP(AP79,NP,4,FALSE))</f>
      </c>
      <c r="AQ76" s="202">
        <v>26</v>
      </c>
      <c r="AR76" s="20"/>
      <c r="AT76" s="14"/>
      <c r="AV76" s="14"/>
      <c r="AW76" s="14"/>
      <c r="AY76" s="197">
        <v>25</v>
      </c>
      <c r="AZ76" s="21">
        <f>IF(VLOOKUP(AZ79,NP,4,FALSE)=0,"",VLOOKUP(AZ79,NP,4,FALSE))</f>
      </c>
      <c r="BA76" s="22">
        <f>IF(AZ76="","",CONCATENATE(VLOOKUP(AZ79,NP,5,FALSE),"  ",VLOOKUP(AZ79,NP,6,FALSE)))</f>
      </c>
      <c r="BB76" s="22"/>
      <c r="BC76" s="108"/>
      <c r="BD76" s="22"/>
      <c r="BE76" s="22"/>
      <c r="BF76" s="108"/>
      <c r="BG76" s="22"/>
      <c r="BW76" s="30"/>
      <c r="BX76" s="44"/>
      <c r="BY76" s="45"/>
      <c r="CE76" s="30"/>
      <c r="CF76" s="30"/>
      <c r="CG76" s="30"/>
      <c r="CM76" s="30"/>
    </row>
    <row r="77" spans="1:92" ht="12" customHeight="1">
      <c r="A77" s="102" t="s">
        <v>20</v>
      </c>
      <c r="C77" s="22">
        <f>IF(J77="","",IF(VLOOKUP(R49,NP,12,FALSE)=0,CONCATENATE(VLOOKUP(R49,NP,5,FALSE),"  ",VLOOKUP(R49,NP,6,FALSE)),IF(VLOOKUP(R49,NP,22,FALSE)=0,CONCATENATE(VLOOKUP(R49,NP,15,FALSE),"  ",VLOOKUP(R49,NP,16,FALSE)),"")))</f>
      </c>
      <c r="D77" s="22"/>
      <c r="E77" s="22"/>
      <c r="F77" s="22"/>
      <c r="G77" s="22"/>
      <c r="H77" s="22"/>
      <c r="I77" s="22"/>
      <c r="J77" s="21">
        <f>IF(AND(VLOOKUP(R49,NP,12,FALSE)=0,VLOOKUP(R49,NP,22,FALSE)=0),"",IF(VLOOKUP(R49,NP,12,FALSE)=0,VLOOKUP(R49,NP,4,FALSE),IF(VLOOKUP(R49,NP,22,FALSE)=0,VLOOKUP(R49,NP,14,FALSE),"")))</f>
      </c>
      <c r="K77" s="47"/>
      <c r="L77" s="47"/>
      <c r="M77" s="109"/>
      <c r="N77" s="47"/>
      <c r="O77" s="47"/>
      <c r="P77" s="109"/>
      <c r="Q77" s="47"/>
      <c r="R77" s="103"/>
      <c r="T77" s="136"/>
      <c r="U77" s="138"/>
      <c r="V77" s="137"/>
      <c r="W77" s="137"/>
      <c r="X77" s="138"/>
      <c r="Y77" s="137"/>
      <c r="Z77" s="4"/>
      <c r="AH77" s="96"/>
      <c r="AI77" s="84">
        <f>IF(AP76="","",CONCATENATE(VLOOKUP(AP79,NP,8,FALSE)," pts - ",VLOOKUP(AP79,NP,11,FALSE)))</f>
      </c>
      <c r="AJ77" s="84"/>
      <c r="AK77" s="115"/>
      <c r="AL77" s="84"/>
      <c r="AM77" s="84"/>
      <c r="AN77" s="115"/>
      <c r="AO77" s="84"/>
      <c r="AP77" s="195">
        <f>IF(OR(AP76="",VLOOKUP(AP79,NP,10,FALSE)=0),"",IF(LEN(VLOOKUP(AP79,NP,10,FALSE))=7,VLOOKUP(AP79,NP,10,FALSE),VLOOKUP(AP79,NP,10,FALSE)))</f>
      </c>
      <c r="AR77" s="20"/>
      <c r="AS77" s="20"/>
      <c r="AT77" s="20"/>
      <c r="AU77" s="123"/>
      <c r="AV77" s="20"/>
      <c r="AW77" s="20"/>
      <c r="AX77" s="123"/>
      <c r="AY77" s="23"/>
      <c r="AZ77" s="195">
        <f>IF(OR(AZ76="",VLOOKUP(AZ79,NP,10,FALSE)=0),"",IF(LEN(VLOOKUP(AZ79,NP,10,FALSE))=7,VLOOKUP(AZ79,NP,10,FALSE),VLOOKUP(AZ79,NP,10,FALSE)))</f>
      </c>
      <c r="BA77" s="25">
        <f>IF(AZ76="","",CONCATENATE(VLOOKUP(AZ79,NP,8,FALSE)," pts - ",VLOOKUP(AZ79,NP,11,FALSE)))</f>
      </c>
      <c r="BB77" s="25"/>
      <c r="BC77" s="19"/>
      <c r="BD77" s="25"/>
      <c r="BE77" s="25"/>
      <c r="BF77" s="19"/>
      <c r="BG77" s="25"/>
      <c r="BH77" s="26"/>
      <c r="BW77" s="30"/>
      <c r="BX77" s="26"/>
      <c r="BY77" s="46"/>
      <c r="BZ77" s="47"/>
      <c r="CA77" s="109"/>
      <c r="CB77" s="47"/>
      <c r="CC77" s="47"/>
      <c r="CD77" s="109"/>
      <c r="CE77" s="47"/>
      <c r="CF77" s="21">
        <f>IF(AND(VLOOKUP(BX49,NP,12,FALSE)=0,VLOOKUP(BX49,NP,22,FALSE)=0),"",IF(VLOOKUP(BX49,NP,12,FALSE)=0,VLOOKUP(BX49,NP,4,FALSE),IF(VLOOKUP(BX49,NP,22,FALSE)=0,VLOOKUP(BX49,NP,14,FALSE),"")))</f>
      </c>
      <c r="CG77" s="22">
        <f>IF(CF77="","",IF(VLOOKUP(BX49,NP,12,FALSE)=0,CONCATENATE(VLOOKUP(BX49,NP,5,FALSE),"  ",VLOOKUP(BX49,NP,6,FALSE)),IF(VLOOKUP(BX49,NP,22,FALSE)=0,CONCATENATE(VLOOKUP(BX49,NP,15,FALSE),"  ",VLOOKUP(BX49,NP,16,FALSE)),"")))</f>
      </c>
      <c r="CH77" s="22"/>
      <c r="CI77" s="22"/>
      <c r="CJ77" s="22"/>
      <c r="CK77" s="22"/>
      <c r="CL77" s="22"/>
      <c r="CM77" s="22"/>
      <c r="CN77" s="42" t="s">
        <v>14</v>
      </c>
    </row>
    <row r="78" spans="3:91" ht="12" customHeight="1">
      <c r="C78" s="84">
        <f>IF(J77="","",IF(VLOOKUP(R49,NP,12,FALSE)=0,CONCATENATE(VLOOKUP(R49,NP,8,FALSE)," pts - ",VLOOKUP(R49,NP,11,FALSE)),IF(VLOOKUP(R49,NP,22,FALSE)=0,CONCATENATE(VLOOKUP(R49,NP,18,FALSE)," pts - ",VLOOKUP(R49,NP,21,FALSE)),"")))</f>
      </c>
      <c r="D78" s="84"/>
      <c r="E78" s="84"/>
      <c r="F78" s="84"/>
      <c r="G78" s="84"/>
      <c r="H78" s="84"/>
      <c r="I78" s="84"/>
      <c r="Q78" s="30"/>
      <c r="R78" s="96"/>
      <c r="AA78" s="24"/>
      <c r="AH78" s="140">
        <v>27</v>
      </c>
      <c r="AR78" s="27"/>
      <c r="AS78" s="28"/>
      <c r="AT78" s="28"/>
      <c r="AU78" s="110"/>
      <c r="AV78" s="28"/>
      <c r="AW78" s="28"/>
      <c r="AX78" s="110"/>
      <c r="AY78" s="20"/>
      <c r="AZ78" s="13"/>
      <c r="BA78" s="29"/>
      <c r="BB78" s="29"/>
      <c r="BC78" s="83"/>
      <c r="BD78" s="29"/>
      <c r="BE78" s="29"/>
      <c r="BF78" s="83"/>
      <c r="BG78" s="30"/>
      <c r="BH78" s="141">
        <v>25</v>
      </c>
      <c r="BW78" s="30"/>
      <c r="BX78" s="26"/>
      <c r="CE78" s="30"/>
      <c r="CF78" s="40"/>
      <c r="CG78" s="25">
        <f>IF(CF77="","",IF(VLOOKUP(BX49,NP,12,FALSE)=0,CONCATENATE(VLOOKUP(BX49,NP,8,FALSE)," pts - ",VLOOKUP(BX49,NP,11,FALSE)),IF(VLOOKUP(BX49,NP,22,FALSE)=0,CONCATENATE(VLOOKUP(BX49,NP,18,FALSE)," pts - ",VLOOKUP(BX49,NP,21,FALSE)),"")))</f>
      </c>
      <c r="CH78" s="25"/>
      <c r="CI78" s="25"/>
      <c r="CJ78" s="25"/>
      <c r="CK78" s="25"/>
      <c r="CL78" s="25"/>
      <c r="CM78" s="25"/>
    </row>
    <row r="79" spans="3:91" ht="12" customHeight="1">
      <c r="C79" s="24"/>
      <c r="D79" s="24"/>
      <c r="E79" s="24"/>
      <c r="F79" s="24"/>
      <c r="G79" s="24"/>
      <c r="H79" s="24"/>
      <c r="I79" s="24"/>
      <c r="K79" s="37"/>
      <c r="L79" s="37"/>
      <c r="M79" s="117"/>
      <c r="N79" s="37"/>
      <c r="O79" s="37"/>
      <c r="P79" s="117"/>
      <c r="Q79" s="30"/>
      <c r="R79" s="96"/>
      <c r="AA79" s="22">
        <f>IF(AH79="","",CONCATENATE(VLOOKUP(AH85,NP,5,FALSE),"  ",VLOOKUP(AH85,NP,6,FALSE)))</f>
      </c>
      <c r="AB79" s="22"/>
      <c r="AC79" s="108"/>
      <c r="AD79" s="22"/>
      <c r="AE79" s="22"/>
      <c r="AF79" s="108"/>
      <c r="AG79" s="22"/>
      <c r="AH79" s="97">
        <f>IF(VLOOKUP(AH85,NP,4,FALSE)=0,"",VLOOKUP(AH85,NP,4,FALSE))</f>
      </c>
      <c r="AI79" s="142" t="s">
        <v>63</v>
      </c>
      <c r="AJ79" s="142"/>
      <c r="AK79" s="143">
        <f>IF(VLOOKUP(AP79,NP,32,FALSE)="","",IF(VLOOKUP(AP79,NP,32,FALSE)=0,"",VLOOKUP(AP79,NP,32,FALSE)))</f>
      </c>
      <c r="AL79" s="144">
        <f>IF(VLOOKUP(AP79,NP,33,FALSE)="","",IF(VLOOKUP(AP79,NP,34,FALSE)=2,"",VLOOKUP(AP79,NP,34,FALSE)))</f>
      </c>
      <c r="AM79" s="144"/>
      <c r="AN79" s="145">
        <f>IF(VLOOKUP(AP79,NP,33,FALSE)="","",IF(VLOOKUP(AP79,NP,33,FALSE)=0,"",VLOOKUP(AP79,NP,33,FALSE)))</f>
      </c>
      <c r="AO79" s="146"/>
      <c r="AP79" s="147">
        <v>47</v>
      </c>
      <c r="AR79" s="31"/>
      <c r="AS79" s="32"/>
      <c r="AT79" s="32"/>
      <c r="AU79" s="124"/>
      <c r="AV79" s="32"/>
      <c r="AW79" s="32"/>
      <c r="AX79" s="124"/>
      <c r="AY79" s="23"/>
      <c r="AZ79" s="148">
        <v>15</v>
      </c>
      <c r="BA79" s="142" t="s">
        <v>63</v>
      </c>
      <c r="BB79" s="142"/>
      <c r="BC79" s="143">
        <f>IF(VLOOKUP(AZ79,NP,32,FALSE)="","",IF(VLOOKUP(AZ79,NP,32,FALSE)=0,"",VLOOKUP(AZ79,NP,32,FALSE)))</f>
      </c>
      <c r="BD79" s="144">
        <f>IF(VLOOKUP(AZ79,NP,33,FALSE)="","",IF(VLOOKUP(AZ79,NP,34,FALSE)=2,"",VLOOKUP(AZ79,NP,34,FALSE)))</f>
      </c>
      <c r="BE79" s="144"/>
      <c r="BF79" s="145">
        <f>IF(VLOOKUP(AZ79,NP,33,FALSE)="","",IF(VLOOKUP(AZ79,NP,33,FALSE)=0,"",VLOOKUP(AZ79,NP,33,FALSE)))</f>
      </c>
      <c r="BG79" s="146"/>
      <c r="BH79" s="33">
        <f>IF(VLOOKUP(BH85,NP,4,FALSE)=0,"",VLOOKUP(BH85,NP,4,FALSE))</f>
      </c>
      <c r="BI79" s="22">
        <f>IF(BH79="","",CONCATENATE(VLOOKUP(BH85,NP,5,FALSE),"  ",VLOOKUP(BH85,NP,6,FALSE)))</f>
      </c>
      <c r="BJ79" s="22"/>
      <c r="BK79" s="108"/>
      <c r="BL79" s="22"/>
      <c r="BM79" s="22"/>
      <c r="BN79" s="108"/>
      <c r="BO79" s="22"/>
      <c r="BX79" s="26"/>
      <c r="CE79" s="30"/>
      <c r="CF79" s="30"/>
      <c r="CG79" s="30"/>
      <c r="CM79" s="30"/>
    </row>
    <row r="80" spans="18:91" ht="12" customHeight="1">
      <c r="R80" s="96"/>
      <c r="Z80" s="96"/>
      <c r="AA80" s="84">
        <f>IF(AH79="","",CONCATENATE(VLOOKUP(AH85,NP,8,FALSE)," pts - ",VLOOKUP(AH85,NP,11,FALSE)))</f>
      </c>
      <c r="AB80" s="84"/>
      <c r="AC80" s="115"/>
      <c r="AD80" s="84"/>
      <c r="AE80" s="84"/>
      <c r="AF80" s="115"/>
      <c r="AG80" s="84"/>
      <c r="AH80" s="96"/>
      <c r="AQ80" s="203">
        <v>27</v>
      </c>
      <c r="AR80" s="21">
        <f>IF(VLOOKUP(AR82,NP,4,FALSE)=0,"",VLOOKUP(AR82,NP,4,FALSE))</f>
      </c>
      <c r="AS80" s="22">
        <f>IF(AR80="","",CONCATENATE(VLOOKUP(AR82,NP,5,FALSE),"  ",VLOOKUP(AR82,NP,6,FALSE)))</f>
      </c>
      <c r="AT80" s="22"/>
      <c r="AU80" s="108"/>
      <c r="AV80" s="22"/>
      <c r="AW80" s="22"/>
      <c r="AX80" s="108"/>
      <c r="AY80" s="22"/>
      <c r="AZ80" s="2"/>
      <c r="BA80" s="137"/>
      <c r="BB80" s="137"/>
      <c r="BC80" s="138"/>
      <c r="BD80" s="137"/>
      <c r="BE80" s="137"/>
      <c r="BF80" s="138"/>
      <c r="BG80" s="4"/>
      <c r="BH80" s="34"/>
      <c r="BI80" s="25">
        <f>IF(BH79="","",CONCATENATE(VLOOKUP(BH85,NP,8,FALSE)," pts - ",VLOOKUP(BH85,NP,11,FALSE)))</f>
      </c>
      <c r="BJ80" s="25"/>
      <c r="BK80" s="19"/>
      <c r="BL80" s="25"/>
      <c r="BM80" s="25"/>
      <c r="BN80" s="19"/>
      <c r="BO80" s="25"/>
      <c r="BP80" s="26"/>
      <c r="BX80" s="26"/>
      <c r="CE80" s="30"/>
      <c r="CF80" s="30"/>
      <c r="CG80" s="30"/>
      <c r="CM80" s="30"/>
    </row>
    <row r="81" spans="18:91" ht="12" customHeight="1">
      <c r="R81" s="96"/>
      <c r="S81" s="13"/>
      <c r="T81" s="24"/>
      <c r="U81" s="113"/>
      <c r="V81" s="24"/>
      <c r="W81" s="24"/>
      <c r="X81" s="113"/>
      <c r="Y81" s="24"/>
      <c r="Z81" s="98"/>
      <c r="AA81" s="84">
        <f>IF(AH79="","",CONCATENATE(IF(VLOOKUP(AP79,NP,23,FALSE)="","",IF(VLOOKUP(AP79,NP,12,FALSE)=1,VLOOKUP(AP79,NP,23,FALSE),-VLOOKUP(AP79,NP,23,FALSE))),IF(VLOOKUP(AP79,NP,24,FALSE)="","",CONCATENATE(" / ",IF(VLOOKUP(AP79,NP,12,FALSE)=1,VLOOKUP(AP79,NP,24,FALSE),-VLOOKUP(AP79,NP,24,FALSE)))),IF(VLOOKUP(AP79,NP,25,FALSE)="","",CONCATENATE(" / ",IF(VLOOKUP(AP79,NP,12,FALSE)=1,VLOOKUP(AP79,NP,25,FALSE),-VLOOKUP(AP79,NP,25,FALSE)))),IF(VLOOKUP(AP79,NP,26,FALSE)="","",CONCATENATE(" / ",IF(VLOOKUP(AP79,NP,12,FALSE)=1,VLOOKUP(AP79,NP,26,FALSE),-VLOOKUP(AP79,NP,26,FALSE)))),IF(VLOOKUP(AP79,NP,27,FALSE)="","",CONCATENATE(" / ",IF(VLOOKUP(AP79,NP,12,FALSE)=1,VLOOKUP(AP79,NP,27,FALSE),-VLOOKUP(AP79,NP,27,FALSE)))),IF(VLOOKUP(AP79,NP,28)="","",CONCATENATE(" / ",IF(VLOOKUP(AP79,NP,12)=1,VLOOKUP(AP79,NP,28),-VLOOKUP(AP79,NP,28)))),IF(VLOOKUP(AP79,NP,29)="","",CONCATENATE(" / ",IF(VLOOKUP(AP79,NP,12)=1,VLOOKUP(AP79,NP,29),-VLOOKUP(AP79,NP,29))))))</f>
      </c>
      <c r="AB81" s="84"/>
      <c r="AC81" s="115"/>
      <c r="AD81" s="84"/>
      <c r="AE81" s="84"/>
      <c r="AF81" s="115"/>
      <c r="AG81" s="84"/>
      <c r="AH81" s="96"/>
      <c r="AI81" s="24"/>
      <c r="AJ81" s="24"/>
      <c r="AK81" s="113"/>
      <c r="AL81" s="24"/>
      <c r="AM81" s="24"/>
      <c r="AN81" s="113"/>
      <c r="AO81" s="40"/>
      <c r="AP81" s="98"/>
      <c r="AR81" s="195">
        <f>IF(OR(AR80="",VLOOKUP(AR82,NP,10,FALSE)=0),"",IF(LEN(VLOOKUP(AR82,NP,10,FALSE))=7,VLOOKUP(AR82,NP,10,FALSE),VLOOKUP(AR82,NP,10,FALSE)))</f>
      </c>
      <c r="AS81" s="25">
        <f>IF(AR80="","",CONCATENATE(VLOOKUP(AR82,NP,8,FALSE)," pts - ",VLOOKUP(AR82,NP,11,FALSE)))</f>
      </c>
      <c r="AT81" s="25"/>
      <c r="AU81" s="19"/>
      <c r="AV81" s="25"/>
      <c r="AW81" s="25"/>
      <c r="AX81" s="19"/>
      <c r="AY81" s="25"/>
      <c r="AZ81" s="150"/>
      <c r="BA81" s="136"/>
      <c r="BB81" s="137"/>
      <c r="BC81" s="138"/>
      <c r="BD81" s="137"/>
      <c r="BE81" s="137"/>
      <c r="BF81" s="138"/>
      <c r="BG81" s="4"/>
      <c r="BH81" s="35"/>
      <c r="BI81" s="25">
        <f>IF(BH79="","",CONCATENATE(IF(VLOOKUP(AZ79,NP,23,FALSE)="","",IF(VLOOKUP(AZ79,NP,12,FALSE)=1,VLOOKUP(AZ79,NP,23,FALSE),-VLOOKUP(AZ79,NP,23,FALSE))),IF(VLOOKUP(AZ79,NP,24,FALSE)="","",CONCATENATE(" / ",IF(VLOOKUP(AZ79,NP,12,FALSE)=1,VLOOKUP(AZ79,NP,24,FALSE),-VLOOKUP(AZ79,NP,24,FALSE)))),IF(VLOOKUP(AZ79,NP,25,FALSE)="","",CONCATENATE(" / ",IF(VLOOKUP(AZ79,NP,12,FALSE)=1,VLOOKUP(AZ79,NP,25,FALSE),-VLOOKUP(AZ79,NP,25,FALSE)))),IF(VLOOKUP(AZ79,NP,26,FALSE)="","",CONCATENATE(" / ",IF(VLOOKUP(AZ79,NP,12,FALSE)=1,VLOOKUP(AZ79,NP,26,FALSE),-VLOOKUP(AZ79,NP,26,FALSE)))),IF(VLOOKUP(AZ79,NP,27,FALSE)="","",CONCATENATE(" / ",IF(VLOOKUP(AZ79,NP,12,FALSE)=1,VLOOKUP(AZ79,NP,27,FALSE),-VLOOKUP(AZ79,NP,27,FALSE)))),IF(VLOOKUP(AZ79,NP,28)="","",CONCATENATE(" / ",IF(VLOOKUP(AZ79,NP,12)=1,VLOOKUP(AZ79,NP,28),-VLOOKUP(AZ79,NP,28)))),IF(VLOOKUP(AZ79,NP,29)="","",CONCATENATE(" / ",IF(VLOOKUP(AZ79,NP,12)=1,VLOOKUP(AZ79,NP,29),-VLOOKUP(AZ79,NP,29))))))</f>
      </c>
      <c r="BJ81" s="25"/>
      <c r="BK81" s="19"/>
      <c r="BL81" s="25"/>
      <c r="BM81" s="25"/>
      <c r="BN81" s="19"/>
      <c r="BO81" s="25"/>
      <c r="BP81" s="26"/>
      <c r="BX81" s="26"/>
      <c r="CE81" s="30"/>
      <c r="CF81" s="30"/>
      <c r="CG81" s="30"/>
      <c r="CM81" s="30"/>
    </row>
    <row r="82" spans="18:91" ht="12" customHeight="1">
      <c r="R82" s="96"/>
      <c r="S82" s="13"/>
      <c r="T82" s="24"/>
      <c r="U82" s="113"/>
      <c r="V82" s="24"/>
      <c r="W82" s="24"/>
      <c r="X82" s="113"/>
      <c r="Y82" s="24"/>
      <c r="Z82" s="98"/>
      <c r="AH82" s="96"/>
      <c r="AI82" s="22">
        <f>IF(AP82="","",IF(VLOOKUP(AR82,NP,12,FALSE)=0,CONCATENATE(VLOOKUP(AR82,NP,5,FALSE),"  ",VLOOKUP(AR82,NP,6,FALSE)),IF(VLOOKUP(AR82,NP,22,FALSE)=0,CONCATENATE(VLOOKUP(AR82,NP,15,FALSE),"  ",VLOOKUP(AR82,NP,16,FALSE)),"")))</f>
      </c>
      <c r="AJ82" s="22"/>
      <c r="AK82" s="108"/>
      <c r="AL82" s="22"/>
      <c r="AM82" s="22"/>
      <c r="AN82" s="108"/>
      <c r="AO82" s="22"/>
      <c r="AP82" s="97">
        <f>IF(AND(VLOOKUP(AR82,NP,12,FALSE)=0,VLOOKUP(AR82,NP,22,FALSE)=0),"",IF(VLOOKUP(AR82,NP,12,FALSE)=0,VLOOKUP(AR82,NP,4,FALSE),IF(VLOOKUP(AR82,NP,22,FALSE)=0,VLOOKUP(AR82,NP,14,FALSE),"")))</f>
      </c>
      <c r="AR82" s="151">
        <v>7</v>
      </c>
      <c r="AS82" s="142" t="s">
        <v>63</v>
      </c>
      <c r="AT82" s="142"/>
      <c r="AU82" s="143">
        <f>IF(VLOOKUP(AR82,NP,32,FALSE)="","",IF(VLOOKUP(AR82,NP,32,FALSE)=0,"",VLOOKUP(AR82,NP,32,FALSE)))</f>
      </c>
      <c r="AV82" s="144">
        <f>IF(VLOOKUP(AR82,NP,33,FALSE)="","",IF(VLOOKUP(AR82,NP,34,FALSE)=2,"",VLOOKUP(AR82,NP,34,FALSE)))</f>
      </c>
      <c r="AW82" s="144"/>
      <c r="AX82" s="145">
        <f>IF(VLOOKUP(AR82,NP,33,FALSE)="","",IF(VLOOKUP(AR82,NP,33,FALSE)=0,"",VLOOKUP(AR82,NP,33,FALSE)))</f>
      </c>
      <c r="AY82" s="146"/>
      <c r="AZ82" s="33">
        <f>IF(VLOOKUP(AZ79,NP,14,FALSE)=0,"",VLOOKUP(AZ79,NP,14,FALSE))</f>
      </c>
      <c r="BA82" s="22">
        <f>IF(AZ82="","",CONCATENATE(VLOOKUP(AZ79,NP,15,FALSE),"  ",VLOOKUP(AZ79,NP,16,FALSE)))</f>
      </c>
      <c r="BB82" s="22"/>
      <c r="BC82" s="108"/>
      <c r="BD82" s="22"/>
      <c r="BE82" s="22"/>
      <c r="BF82" s="108"/>
      <c r="BG82" s="22"/>
      <c r="BH82" s="26"/>
      <c r="BO82" s="30"/>
      <c r="BP82" s="26"/>
      <c r="BX82" s="26"/>
      <c r="CE82" s="30"/>
      <c r="CF82" s="30"/>
      <c r="CG82" s="30"/>
      <c r="CM82" s="30"/>
    </row>
    <row r="83" spans="18:91" ht="12" customHeight="1">
      <c r="R83" s="96"/>
      <c r="S83" s="13"/>
      <c r="T83" s="136"/>
      <c r="U83" s="138"/>
      <c r="V83" s="137"/>
      <c r="W83" s="137"/>
      <c r="X83" s="138"/>
      <c r="Y83" s="137"/>
      <c r="Z83" s="12"/>
      <c r="AH83" s="2"/>
      <c r="AI83" s="84">
        <f>IF(AP82="","",IF(VLOOKUP(AR82,NP,12,FALSE)=0,CONCATENATE(VLOOKUP(AR82,NP,8,FALSE)," pts - ",VLOOKUP(AR82,NP,11,FALSE)),IF(VLOOKUP(AR82,NP,22,FALSE)=0,CONCATENATE(VLOOKUP(AR82,NP,18,FALSE)," pts - ",VLOOKUP(AR82,NP,21,FALSE)),"")))</f>
      </c>
      <c r="AJ83" s="84"/>
      <c r="AK83" s="115"/>
      <c r="AL83" s="84"/>
      <c r="AM83" s="84"/>
      <c r="AN83" s="115"/>
      <c r="AO83" s="84"/>
      <c r="AP83" s="149">
        <v>27</v>
      </c>
      <c r="AR83" s="2"/>
      <c r="AS83" s="136"/>
      <c r="AT83" s="136"/>
      <c r="AU83" s="152"/>
      <c r="AV83" s="136"/>
      <c r="AW83" s="136"/>
      <c r="AX83" s="152"/>
      <c r="AY83" s="153"/>
      <c r="AZ83" s="154">
        <v>28</v>
      </c>
      <c r="BA83" s="36">
        <f>IF(AZ82="","",CONCATENATE(VLOOKUP(AZ79,NP,18,FALSE)," pts - ",VLOOKUP(AZ79,NP,21,FALSE)))</f>
      </c>
      <c r="BB83" s="36"/>
      <c r="BC83" s="120"/>
      <c r="BD83" s="36"/>
      <c r="BE83" s="36"/>
      <c r="BF83" s="120"/>
      <c r="BG83" s="36"/>
      <c r="BH83" s="30"/>
      <c r="BO83" s="30"/>
      <c r="BP83" s="26"/>
      <c r="BX83" s="26"/>
      <c r="CE83" s="30"/>
      <c r="CF83" s="30"/>
      <c r="CG83" s="30"/>
      <c r="CM83" s="30"/>
    </row>
    <row r="84" spans="18:91" ht="12" customHeight="1">
      <c r="R84" s="96"/>
      <c r="S84" s="13"/>
      <c r="Z84" s="96"/>
      <c r="AH84" s="2"/>
      <c r="AP84" s="96"/>
      <c r="AQ84" s="201">
        <v>28</v>
      </c>
      <c r="AR84" s="21">
        <f>IF(VLOOKUP(AR82,NP,14,FALSE)=0,"",VLOOKUP(AR82,NP,14,FALSE))</f>
      </c>
      <c r="AS84" s="22">
        <f>IF(AR84="","",CONCATENATE(VLOOKUP(AR82,NP,15,FALSE),"  ",VLOOKUP(AR82,NP,16,FALSE)))</f>
      </c>
      <c r="AT84" s="155"/>
      <c r="AU84" s="156"/>
      <c r="AV84" s="155"/>
      <c r="AW84" s="155"/>
      <c r="AX84" s="156"/>
      <c r="AY84" s="3"/>
      <c r="AZ84" s="35"/>
      <c r="BA84" s="25">
        <f>IF(AZ82="","",CONCATENATE(IF(VLOOKUP(AR82,NP,23,FALSE)="","",IF(VLOOKUP(AR82,NP,12,FALSE)=1,VLOOKUP(AR82,NP,23,FALSE),-VLOOKUP(AR82,NP,23,FALSE))),IF(VLOOKUP(AR82,NP,24,FALSE)="","",CONCATENATE(" / ",IF(VLOOKUP(AR82,NP,12,FALSE)=1,VLOOKUP(AR82,NP,24,FALSE),-VLOOKUP(AR82,NP,24,FALSE)))),IF(VLOOKUP(AR82,NP,25,FALSE)="","",CONCATENATE(" / ",IF(VLOOKUP(AR82,NP,12,FALSE)=1,VLOOKUP(AR82,NP,25,FALSE),-VLOOKUP(AR82,NP,25,FALSE)))),IF(VLOOKUP(AR82,NP,26,FALSE)="","",CONCATENATE(" / ",IF(VLOOKUP(AR82,NP,12,FALSE)=1,VLOOKUP(AR82,NP,26,FALSE),-VLOOKUP(AR82,NP,26,FALSE)))),IF(VLOOKUP(AR82,NP,27,FALSE)="","",CONCATENATE(" / ",IF(VLOOKUP(AR82,NP,12,FALSE)=1,VLOOKUP(AR82,NP,27,FALSE),-VLOOKUP(AR82,NP,27,FALSE)))),IF(VLOOKUP(AR82,NP,28)="","",CONCATENATE(" / ",IF(VLOOKUP(AR82,NP,12)=1,VLOOKUP(AR82,NP,28),-VLOOKUP(AR82,NP,28)))),IF(VLOOKUP(AR82,NP,29)="","",CONCATENATE(" / ",IF(VLOOKUP(AR82,NP,12)=1,VLOOKUP(AR82,NP,29),-VLOOKUP(AR82,NP,29))))))</f>
      </c>
      <c r="BB84" s="25"/>
      <c r="BC84" s="19"/>
      <c r="BD84" s="25"/>
      <c r="BE84" s="25"/>
      <c r="BF84" s="19"/>
      <c r="BG84" s="25"/>
      <c r="BH84" s="30"/>
      <c r="BO84" s="30"/>
      <c r="BP84" s="26"/>
      <c r="BX84" s="26"/>
      <c r="CE84" s="30"/>
      <c r="CF84" s="30"/>
      <c r="CG84" s="30"/>
      <c r="CM84" s="30"/>
    </row>
    <row r="85" spans="18:91" ht="12" customHeight="1">
      <c r="R85" s="96"/>
      <c r="S85" s="22">
        <f>IF(Z85="","",CONCATENATE(VLOOKUP(Z73,NP,15,FALSE),"  ",VLOOKUP(Z73,NP,16,FALSE)))</f>
      </c>
      <c r="T85" s="22"/>
      <c r="U85" s="108"/>
      <c r="V85" s="22"/>
      <c r="W85" s="22"/>
      <c r="X85" s="108"/>
      <c r="Y85" s="22"/>
      <c r="Z85" s="97">
        <f>IF(VLOOKUP(Z73,NP,14,FALSE)=0,"",VLOOKUP(Z73,NP,14,FALSE))</f>
      </c>
      <c r="AA85" s="142" t="s">
        <v>63</v>
      </c>
      <c r="AB85" s="142"/>
      <c r="AC85" s="143">
        <f>IF(VLOOKUP(AH85,NP,32,FALSE)="","",IF(VLOOKUP(AH85,NP,32,FALSE)=0,"",VLOOKUP(AH85,NP,32,FALSE)))</f>
      </c>
      <c r="AD85" s="144">
        <f>IF(VLOOKUP(AH85,NP,33,FALSE)="","",IF(VLOOKUP(AH85,NP,34,FALSE)=2,"",VLOOKUP(AH85,NP,34,FALSE)))</f>
      </c>
      <c r="AE85" s="144"/>
      <c r="AF85" s="145">
        <f>IF(VLOOKUP(AH85,NP,33,FALSE)="","",IF(VLOOKUP(AH85,NP,33,FALSE)=0,"",VLOOKUP(AH85,NP,33,FALSE)))</f>
      </c>
      <c r="AG85" s="146"/>
      <c r="AH85" s="148">
        <v>52</v>
      </c>
      <c r="AR85" s="195">
        <f>IF(OR(AR84="",VLOOKUP(AR82,NP,20,FALSE)=0),"",IF(LEN(VLOOKUP(AR82,NP,20,FALSE))=7,VLOOKUP(AR82,NP,20,FALSE),VLOOKUP(AR82,NP,20,FALSE)))</f>
      </c>
      <c r="AS85" s="25">
        <f>IF(AR84="","",CONCATENATE(VLOOKUP(AR82,NP,18,FALSE)," pts - ",VLOOKUP(AR82,NP,21,FALSE)))</f>
      </c>
      <c r="AT85" s="25"/>
      <c r="AU85" s="19"/>
      <c r="AV85" s="25"/>
      <c r="AW85" s="25"/>
      <c r="AX85" s="19"/>
      <c r="AY85" s="25"/>
      <c r="AZ85" s="153"/>
      <c r="BA85" s="157"/>
      <c r="BB85" s="157"/>
      <c r="BC85" s="158"/>
      <c r="BD85" s="159"/>
      <c r="BE85" s="159"/>
      <c r="BF85" s="158"/>
      <c r="BG85" s="157"/>
      <c r="BH85" s="160">
        <v>20</v>
      </c>
      <c r="BI85" s="142" t="s">
        <v>63</v>
      </c>
      <c r="BJ85" s="142"/>
      <c r="BK85" s="143">
        <f>IF(VLOOKUP(BH85,NP,32,FALSE)="","",IF(VLOOKUP(BH85,NP,32,FALSE)=0,"",VLOOKUP(BH85,NP,32,FALSE)))</f>
      </c>
      <c r="BL85" s="144">
        <f>IF(VLOOKUP(BH85,NP,33,FALSE)="","",IF(VLOOKUP(BH85,NP,34,FALSE)=2,"",VLOOKUP(BH85,NP,34,FALSE)))</f>
      </c>
      <c r="BM85" s="144"/>
      <c r="BN85" s="145">
        <f>IF(VLOOKUP(BH85,NP,33,FALSE)="","",IF(VLOOKUP(BH85,NP,33,FALSE)=0,"",VLOOKUP(BH85,NP,33,FALSE)))</f>
      </c>
      <c r="BO85" s="146"/>
      <c r="BP85" s="33">
        <f>IF(VLOOKUP(BP73,NP,14,FALSE)=0,"",VLOOKUP(BP73,NP,14,FALSE))</f>
      </c>
      <c r="BQ85" s="22">
        <f>IF(BP85="","",CONCATENATE(VLOOKUP(BP73,NP,15,FALSE),"  ",VLOOKUP(BP73,NP,16,FALSE)))</f>
      </c>
      <c r="BR85" s="22"/>
      <c r="BS85" s="108"/>
      <c r="BT85" s="22"/>
      <c r="BU85" s="22"/>
      <c r="BV85" s="108"/>
      <c r="BW85" s="22"/>
      <c r="BX85" s="26"/>
      <c r="CE85" s="30"/>
      <c r="CF85" s="30"/>
      <c r="CG85" s="30"/>
      <c r="CM85" s="30"/>
    </row>
    <row r="86" spans="19:91" ht="12" customHeight="1">
      <c r="S86" s="86">
        <f>IF(Z85="","",CONCATENATE(VLOOKUP(Z73,NP,18,FALSE)," pts - ",VLOOKUP(Z73,NP,21,FALSE)))</f>
      </c>
      <c r="T86" s="86"/>
      <c r="U86" s="116"/>
      <c r="V86" s="86"/>
      <c r="W86" s="86"/>
      <c r="X86" s="116"/>
      <c r="Y86" s="86"/>
      <c r="Z86" s="140">
        <v>30</v>
      </c>
      <c r="AP86" s="30"/>
      <c r="AQ86" s="201">
        <v>29</v>
      </c>
      <c r="AR86" s="21">
        <f>IF(VLOOKUP(AR88,NP,4,FALSE)=0,"",VLOOKUP(AR88,NP,4,FALSE))</f>
      </c>
      <c r="AS86" s="22">
        <f>IF(AR86="","",CONCATENATE(VLOOKUP(AR88,NP,5,FALSE),"  ",VLOOKUP(AR88,NP,6,FALSE)))</f>
      </c>
      <c r="AT86" s="22"/>
      <c r="AU86" s="108"/>
      <c r="AV86" s="22"/>
      <c r="AW86" s="22"/>
      <c r="AX86" s="108"/>
      <c r="AY86" s="22"/>
      <c r="AZ86" s="2"/>
      <c r="BA86" s="137"/>
      <c r="BB86" s="137"/>
      <c r="BC86" s="138"/>
      <c r="BD86" s="137"/>
      <c r="BE86" s="137"/>
      <c r="BF86" s="138"/>
      <c r="BG86" s="4"/>
      <c r="BO86" s="30"/>
      <c r="BP86" s="141">
        <v>32</v>
      </c>
      <c r="BQ86" s="36">
        <f>IF(BP85="","",CONCATENATE(VLOOKUP(BP73,NP,18,FALSE)," pts - ",VLOOKUP(BP73,NP,21,FALSE)))</f>
      </c>
      <c r="BR86" s="36"/>
      <c r="BS86" s="120"/>
      <c r="BT86" s="36"/>
      <c r="BU86" s="36"/>
      <c r="BV86" s="120"/>
      <c r="BW86" s="36"/>
      <c r="CE86" s="30"/>
      <c r="CF86" s="30"/>
      <c r="CG86" s="30"/>
      <c r="CM86" s="30"/>
    </row>
    <row r="87" spans="19:91" ht="12" customHeight="1" thickBot="1">
      <c r="S87" s="196">
        <f>IF(Z85="","",CONCATENATE(IF(VLOOKUP(AH85,NP,23,FALSE)="","",IF(VLOOKUP(AH85,NP,12,FALSE)=1,VLOOKUP(AH85,NP,23,FALSE),-VLOOKUP(AH85,NP,23,FALSE))),IF(VLOOKUP(AH85,NP,24,FALSE)="","",CONCATENATE(" / ",IF(VLOOKUP(AH85,NP,12,FALSE)=1,VLOOKUP(AH85,NP,24,FALSE),-VLOOKUP(AH85,NP,24,FALSE)))),IF(VLOOKUP(AH85,NP,25,FALSE)="","",CONCATENATE(" / ",IF(VLOOKUP(AH85,NP,12,FALSE)=1,VLOOKUP(AH85,NP,25,FALSE),-VLOOKUP(AH85,NP,25,FALSE)))),IF(VLOOKUP(AH85,NP,26,FALSE)="","",CONCATENATE(" / ",IF(VLOOKUP(AH85,NP,12,FALSE)=1,VLOOKUP(AH85,NP,26,FALSE),-VLOOKUP(AH85,NP,26,FALSE)))),IF(VLOOKUP(AH85,NP,27,FALSE)="","",CONCATENATE(" / ",IF(VLOOKUP(AH85,NP,12,FALSE)=1,VLOOKUP(AH85,NP,27,FALSE),-VLOOKUP(AH85,NP,27,FALSE)))),IF(VLOOKUP(AH85,NP,28)="","",CONCATENATE(" / ",IF(VLOOKUP(AH85,NP,12)=1,VLOOKUP(AH85,NP,28),-VLOOKUP(AH85,NP,28)))),IF(VLOOKUP(AH85,NP,29)="","",CONCATENATE(" / ",IF(VLOOKUP(AH85,NP,12)=1,VLOOKUP(AH85,NP,29),-VLOOKUP(AH85,NP,29))))))</f>
      </c>
      <c r="Z87" s="96"/>
      <c r="AP87" s="149">
        <v>30</v>
      </c>
      <c r="AR87" s="195">
        <f>IF(OR(AR86="",VLOOKUP(AR88,NP,10,FALSE)=0),"",IF(LEN(VLOOKUP(AR88,NP,10,FALSE))=7,VLOOKUP(AR88,NP,10,FALSE),VLOOKUP(AR88,NP,10,FALSE)))</f>
      </c>
      <c r="AS87" s="25">
        <f>IF(AR86="","",CONCATENATE(VLOOKUP(AR88,NP,8,FALSE)," pts - ",VLOOKUP(AR88,NP,11,FALSE)))</f>
      </c>
      <c r="AT87" s="25"/>
      <c r="AU87" s="19"/>
      <c r="AV87" s="25"/>
      <c r="AW87" s="25"/>
      <c r="AX87" s="19"/>
      <c r="AY87" s="25"/>
      <c r="AZ87" s="154">
        <v>29</v>
      </c>
      <c r="BA87" s="136"/>
      <c r="BB87" s="137"/>
      <c r="BC87" s="138"/>
      <c r="BD87" s="137"/>
      <c r="BE87" s="137"/>
      <c r="BF87" s="138"/>
      <c r="BG87" s="4"/>
      <c r="BO87" s="30"/>
      <c r="BP87" s="35"/>
      <c r="BQ87" s="25">
        <f>IF(BP85="","",CONCATENATE(IF(VLOOKUP(BH85,NP,23,FALSE)="","",IF(VLOOKUP(BH85,NP,12,FALSE)=1,VLOOKUP(BH85,NP,23,FALSE),-VLOOKUP(BH85,NP,23,FALSE))),IF(VLOOKUP(BH85,NP,24,FALSE)="","",CONCATENATE(" / ",IF(VLOOKUP(BH85,NP,12,FALSE)=1,VLOOKUP(BH85,NP,24,FALSE),-VLOOKUP(BH85,NP,24,FALSE)))),IF(VLOOKUP(BH85,NP,25,FALSE)="","",CONCATENATE(" / ",IF(VLOOKUP(BH85,NP,12,FALSE)=1,VLOOKUP(BH85,NP,25,FALSE),-VLOOKUP(BH85,NP,25,FALSE)))),IF(VLOOKUP(BH85,NP,26,FALSE)="","",CONCATENATE(" / ",IF(VLOOKUP(BH85,NP,12,FALSE)=1,VLOOKUP(BH85,NP,26,FALSE),-VLOOKUP(BH85,NP,26,FALSE)))),IF(VLOOKUP(BH85,NP,27,FALSE)="","",CONCATENATE(" / ",IF(VLOOKUP(BH85,NP,12,FALSE)=1,VLOOKUP(BH85,NP,27,FALSE),-VLOOKUP(BH85,NP,27,FALSE)))),IF(VLOOKUP(BH85,NP,28)="","",CONCATENATE(" / ",IF(VLOOKUP(BH85,NP,12)=1,VLOOKUP(BH85,NP,28),-VLOOKUP(BH85,NP,28)))),IF(VLOOKUP(BH85,NP,29)="","",CONCATENATE(" / ",IF(VLOOKUP(BH85,NP,12)=1,VLOOKUP(BH85,NP,29),-VLOOKUP(BH85,NP,29))))))</f>
      </c>
      <c r="BR87" s="25"/>
      <c r="BS87" s="19"/>
      <c r="BT87" s="25"/>
      <c r="BU87" s="25"/>
      <c r="BV87" s="19"/>
      <c r="BW87" s="25"/>
      <c r="CE87" s="30"/>
      <c r="CF87" s="30"/>
      <c r="CG87" s="30"/>
      <c r="CM87" s="30"/>
    </row>
    <row r="88" spans="19:91" ht="12" customHeight="1">
      <c r="S88" s="13"/>
      <c r="T88" s="137"/>
      <c r="U88" s="138"/>
      <c r="V88" s="137"/>
      <c r="W88" s="137"/>
      <c r="X88" s="138"/>
      <c r="Z88" s="103"/>
      <c r="AI88" s="22">
        <f>IF(AP88="","",IF(VLOOKUP(AR88,NP,12,FALSE)=0,CONCATENATE(VLOOKUP(AR88,NP,5,FALSE),"  ",VLOOKUP(AR88,NP,6,FALSE)),IF(VLOOKUP(AR88,NP,22,FALSE)=0,CONCATENATE(VLOOKUP(AR88,NP,15,FALSE),"  ",VLOOKUP(AR88,NP,16,FALSE)),"")))</f>
      </c>
      <c r="AJ88" s="22"/>
      <c r="AK88" s="108"/>
      <c r="AL88" s="22"/>
      <c r="AM88" s="22"/>
      <c r="AN88" s="108"/>
      <c r="AO88" s="22"/>
      <c r="AP88" s="97">
        <f>IF(AND(VLOOKUP(AR88,NP,12,FALSE)=0,VLOOKUP(AR88,NP,22,FALSE)=0),"",IF(VLOOKUP(AR88,NP,12,FALSE)=0,VLOOKUP(AR88,NP,4,FALSE),IF(VLOOKUP(AR88,NP,22,FALSE)=0,VLOOKUP(AR88,NP,14,FALSE),"")))</f>
      </c>
      <c r="AR88" s="151">
        <v>8</v>
      </c>
      <c r="AS88" s="142" t="s">
        <v>63</v>
      </c>
      <c r="AT88" s="142"/>
      <c r="AU88" s="143">
        <f>IF(VLOOKUP(AR88,NP,32,FALSE)="","",IF(VLOOKUP(AR88,NP,32,FALSE)=0,"",VLOOKUP(AR88,NP,32,FALSE)))</f>
      </c>
      <c r="AV88" s="144">
        <f>IF(VLOOKUP(AR88,NP,33,FALSE)="","",IF(VLOOKUP(AR88,NP,34,FALSE)=2,"",VLOOKUP(AR88,NP,34,FALSE)))</f>
      </c>
      <c r="AW88" s="144"/>
      <c r="AX88" s="145">
        <f>IF(VLOOKUP(AR88,NP,33,FALSE)="","",IF(VLOOKUP(AR88,NP,33,FALSE)=0,"",VLOOKUP(AR88,NP,33,FALSE)))</f>
      </c>
      <c r="AY88" s="146"/>
      <c r="AZ88" s="33">
        <f>IF(VLOOKUP(AZ91,NP,4,FALSE)=0,"",VLOOKUP(AZ91,NP,4,FALSE))</f>
      </c>
      <c r="BA88" s="22">
        <f>IF(AZ88="","",CONCATENATE(VLOOKUP(AZ91,NP,5,FALSE),"  ",VLOOKUP(AZ91,NP,6,FALSE)))</f>
      </c>
      <c r="BB88" s="22"/>
      <c r="BC88" s="108"/>
      <c r="BD88" s="22"/>
      <c r="BE88" s="22"/>
      <c r="BF88" s="108"/>
      <c r="BG88" s="22"/>
      <c r="BO88" s="30"/>
      <c r="BP88" s="26"/>
      <c r="BQ88" s="45"/>
      <c r="BW88" s="30"/>
      <c r="BX88" s="48"/>
      <c r="BY88" s="165"/>
      <c r="BZ88" s="5"/>
      <c r="CA88" s="125"/>
      <c r="CB88" s="5"/>
      <c r="CC88" s="5"/>
      <c r="CD88" s="125"/>
      <c r="CE88" s="165"/>
      <c r="CF88" s="5"/>
      <c r="CG88" s="5"/>
      <c r="CH88" s="5"/>
      <c r="CI88" s="166"/>
      <c r="CJ88" s="166"/>
      <c r="CK88" s="166"/>
      <c r="CL88" s="166"/>
      <c r="CM88" s="167"/>
    </row>
    <row r="89" spans="19:91" ht="12" customHeight="1">
      <c r="S89" s="13"/>
      <c r="T89" s="136"/>
      <c r="U89" s="138"/>
      <c r="V89" s="137"/>
      <c r="W89" s="137"/>
      <c r="X89" s="138"/>
      <c r="Z89" s="103"/>
      <c r="AH89" s="96"/>
      <c r="AI89" s="84">
        <f>IF(AP88="","",IF(VLOOKUP(AR88,NP,12,FALSE)=0,CONCATENATE(VLOOKUP(AR88,NP,8,FALSE)," pts - ",VLOOKUP(AR88,NP,11,FALSE)),IF(VLOOKUP(AR88,NP,22,FALSE)=0,CONCATENATE(VLOOKUP(AR88,NP,18,FALSE)," pts - ",VLOOKUP(AR88,NP,21,FALSE)),"")))</f>
      </c>
      <c r="AJ89" s="84"/>
      <c r="AK89" s="115"/>
      <c r="AL89" s="84"/>
      <c r="AM89" s="84"/>
      <c r="AN89" s="115"/>
      <c r="AO89" s="84"/>
      <c r="AP89" s="98"/>
      <c r="AR89" s="2"/>
      <c r="AS89" s="136"/>
      <c r="AT89" s="136"/>
      <c r="AU89" s="152"/>
      <c r="AV89" s="136"/>
      <c r="AW89" s="136"/>
      <c r="AX89" s="152"/>
      <c r="AY89" s="153"/>
      <c r="AZ89" s="34"/>
      <c r="BA89" s="25">
        <f>IF(AZ88="","",CONCATENATE(VLOOKUP(AZ91,NP,8,FALSE)," pts - ",VLOOKUP(AZ91,NP,11,FALSE)))</f>
      </c>
      <c r="BB89" s="25"/>
      <c r="BC89" s="19"/>
      <c r="BD89" s="25"/>
      <c r="BE89" s="25"/>
      <c r="BF89" s="19"/>
      <c r="BG89" s="25"/>
      <c r="BH89" s="26"/>
      <c r="BO89" s="30"/>
      <c r="BP89" s="26"/>
      <c r="BQ89" s="45"/>
      <c r="BW89" s="30"/>
      <c r="BX89" s="49" t="s">
        <v>2</v>
      </c>
      <c r="BY89" s="168"/>
      <c r="BZ89" s="6"/>
      <c r="CA89" s="114"/>
      <c r="CB89" s="205" t="str">
        <f>IF('Liste des parties'!$AH$3&lt;10000,Date,'Liste des parties'!$AH$3)</f>
        <v>01/09/2019</v>
      </c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6"/>
    </row>
    <row r="90" spans="19:91" ht="12" customHeight="1">
      <c r="S90" s="13"/>
      <c r="Z90" s="103"/>
      <c r="AH90" s="96"/>
      <c r="AP90" s="96"/>
      <c r="AQ90" s="203">
        <v>30</v>
      </c>
      <c r="AR90" s="21">
        <f>IF(VLOOKUP(AR88,NP,14,FALSE)=0,"",VLOOKUP(AR88,NP,14,FALSE))</f>
      </c>
      <c r="AS90" s="22">
        <f>IF(AR90="","",CONCATENATE(VLOOKUP(AR88,NP,15,FALSE),"  ",VLOOKUP(AR88,NP,16,FALSE)))</f>
      </c>
      <c r="AT90" s="155"/>
      <c r="AU90" s="156"/>
      <c r="AV90" s="155"/>
      <c r="AW90" s="155"/>
      <c r="AX90" s="156"/>
      <c r="AY90" s="3"/>
      <c r="AZ90" s="35"/>
      <c r="BA90" s="25">
        <f>IF(AZ88="","",CONCATENATE(IF(VLOOKUP(AR88,NP,23,FALSE)="","",IF(VLOOKUP(AR88,NP,12,FALSE)=1,VLOOKUP(AR88,NP,23,FALSE),-VLOOKUP(AR88,NP,23,FALSE))),IF(VLOOKUP(AR88,NP,24,FALSE)="","",CONCATENATE(" / ",IF(VLOOKUP(AR88,NP,12,FALSE)=1,VLOOKUP(AR88,NP,24,FALSE),-VLOOKUP(AR88,NP,24,FALSE)))),IF(VLOOKUP(AR88,NP,25,FALSE)="","",CONCATENATE(" / ",IF(VLOOKUP(AR88,NP,12,FALSE)=1,VLOOKUP(AR88,NP,25,FALSE),-VLOOKUP(AR88,NP,25,FALSE)))),IF(VLOOKUP(AR88,NP,26,FALSE)="","",CONCATENATE(" / ",IF(VLOOKUP(AR88,NP,12,FALSE)=1,VLOOKUP(AR88,NP,26,FALSE),-VLOOKUP(AR88,NP,26,FALSE)))),IF(VLOOKUP(AR88,NP,27,FALSE)="","",CONCATENATE(" / ",IF(VLOOKUP(AR88,NP,12,FALSE)=1,VLOOKUP(AR88,NP,27,FALSE),-VLOOKUP(AR88,NP,27,FALSE)))),IF(VLOOKUP(AR88,NP,28)="","",CONCATENATE(" / ",IF(VLOOKUP(AR88,NP,12)=1,VLOOKUP(AR88,NP,28),-VLOOKUP(AR88,NP,28)))),IF(VLOOKUP(AR88,NP,29)="","",CONCATENATE(" / ",IF(VLOOKUP(AR88,NP,12)=1,VLOOKUP(AR88,NP,29),-VLOOKUP(AR88,NP,29))))))</f>
      </c>
      <c r="BB90" s="25"/>
      <c r="BC90" s="19"/>
      <c r="BD90" s="25"/>
      <c r="BE90" s="25"/>
      <c r="BF90" s="19"/>
      <c r="BG90" s="25"/>
      <c r="BH90" s="26"/>
      <c r="BI90" s="37"/>
      <c r="BJ90" s="37"/>
      <c r="BK90" s="117"/>
      <c r="BL90" s="37"/>
      <c r="BM90" s="37"/>
      <c r="BN90" s="117"/>
      <c r="BO90" s="30"/>
      <c r="BP90" s="26"/>
      <c r="BQ90" s="45"/>
      <c r="BW90" s="30"/>
      <c r="BX90" s="50"/>
      <c r="BY90" s="168"/>
      <c r="BZ90" s="6"/>
      <c r="CA90" s="169"/>
      <c r="CB90" s="170"/>
      <c r="CC90" s="170"/>
      <c r="CD90" s="169"/>
      <c r="CE90" s="171"/>
      <c r="CF90" s="172"/>
      <c r="CG90" s="172"/>
      <c r="CH90" s="172"/>
      <c r="CI90" s="173"/>
      <c r="CJ90" s="173"/>
      <c r="CK90" s="173"/>
      <c r="CL90" s="173"/>
      <c r="CM90" s="174"/>
    </row>
    <row r="91" spans="19:91" ht="12" customHeight="1">
      <c r="S91" s="13"/>
      <c r="Z91" s="103"/>
      <c r="AA91" s="104">
        <f>IF(AH91="","",CONCATENATE(VLOOKUP(AH85,NP,15,FALSE),"  ",VLOOKUP(AH85,NP,16,FALSE)))</f>
      </c>
      <c r="AB91" s="22"/>
      <c r="AC91" s="108"/>
      <c r="AD91" s="22"/>
      <c r="AE91" s="22"/>
      <c r="AF91" s="108"/>
      <c r="AG91" s="22"/>
      <c r="AH91" s="97">
        <f>IF(VLOOKUP(AH85,NP,14,FALSE)=0,"",VLOOKUP(AH85,NP,14,FALSE))</f>
      </c>
      <c r="AI91" s="142" t="s">
        <v>63</v>
      </c>
      <c r="AJ91" s="142"/>
      <c r="AK91" s="143">
        <f>IF(VLOOKUP(AP91,NP,32,FALSE)="","",IF(VLOOKUP(AP91,NP,32,FALSE)=0,"",VLOOKUP(AP91,NP,32,FALSE)))</f>
      </c>
      <c r="AL91" s="144">
        <f>IF(VLOOKUP(AP91,NP,33,FALSE)="","",IF(VLOOKUP(AP91,NP,34,FALSE)=2,"",VLOOKUP(AP91,NP,34,FALSE)))</f>
      </c>
      <c r="AM91" s="144"/>
      <c r="AN91" s="145">
        <f>IF(VLOOKUP(AP91,NP,33,FALSE)="","",IF(VLOOKUP(AP91,NP,33,FALSE)=0,"",VLOOKUP(AP91,NP,33,FALSE)))</f>
      </c>
      <c r="AO91" s="146"/>
      <c r="AP91" s="147">
        <v>48</v>
      </c>
      <c r="AR91" s="195">
        <f>IF(OR(AR90="",VLOOKUP(AR88,NP,20,FALSE)=0),"",IF(LEN(VLOOKUP(AR88,NP,20,FALSE))=7,VLOOKUP(AR88,NP,20,FALSE),VLOOKUP(AR88,NP,20,FALSE)))</f>
      </c>
      <c r="AS91" s="25">
        <f>IF(AR90="","",CONCATENATE(VLOOKUP(AR88,NP,18,FALSE)," pts - ",VLOOKUP(AR88,NP,21,FALSE)))</f>
      </c>
      <c r="AT91" s="25"/>
      <c r="AU91" s="19"/>
      <c r="AV91" s="25"/>
      <c r="AW91" s="25"/>
      <c r="AX91" s="19"/>
      <c r="AY91" s="25"/>
      <c r="AZ91" s="148">
        <v>16</v>
      </c>
      <c r="BA91" s="142" t="s">
        <v>63</v>
      </c>
      <c r="BB91" s="142"/>
      <c r="BC91" s="143">
        <f>IF(VLOOKUP(AZ91,NP,32,FALSE)="","",IF(VLOOKUP(AZ91,NP,32,FALSE)=0,"",VLOOKUP(AZ91,NP,32,FALSE)))</f>
      </c>
      <c r="BD91" s="144">
        <f>IF(VLOOKUP(AZ91,NP,33,FALSE)="","",IF(VLOOKUP(AZ91,NP,34,FALSE)=2,"",VLOOKUP(AZ91,NP,34,FALSE)))</f>
      </c>
      <c r="BE91" s="144"/>
      <c r="BF91" s="145">
        <f>IF(VLOOKUP(AZ91,NP,33,FALSE)="","",IF(VLOOKUP(AZ91,NP,33,FALSE)=0,"",VLOOKUP(AZ91,NP,33,FALSE)))</f>
      </c>
      <c r="BG91" s="146"/>
      <c r="BH91" s="33">
        <f>IF(VLOOKUP(BH85,NP,14,FALSE)=0,"",VLOOKUP(BH85,NP,14,FALSE))</f>
      </c>
      <c r="BI91" s="22">
        <f>IF(BH91="","",CONCATENATE(VLOOKUP(BH85,NP,15,FALSE),"  ",VLOOKUP(BH85,NP,16,FALSE)))</f>
      </c>
      <c r="BJ91" s="22"/>
      <c r="BK91" s="108"/>
      <c r="BL91" s="22"/>
      <c r="BM91" s="22"/>
      <c r="BN91" s="108"/>
      <c r="BO91" s="22"/>
      <c r="BP91" s="26"/>
      <c r="BQ91" s="45"/>
      <c r="BW91" s="30"/>
      <c r="BX91" s="51" t="s">
        <v>71</v>
      </c>
      <c r="BY91" s="168"/>
      <c r="BZ91" s="6"/>
      <c r="CA91" s="169"/>
      <c r="CB91" s="207" t="str">
        <f>'Liste des parties'!$AD$2</f>
        <v>Nouvelle numérotation</v>
      </c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8"/>
    </row>
    <row r="92" spans="19:91" ht="12" customHeight="1">
      <c r="S92" s="13"/>
      <c r="Z92" s="45"/>
      <c r="AA92" s="84">
        <f>IF(AH91="","",CONCATENATE(VLOOKUP(AH85,NP,18,FALSE)," pts - ",VLOOKUP(AH85,NP,21,FALSE)))</f>
      </c>
      <c r="AB92" s="86"/>
      <c r="AC92" s="116"/>
      <c r="AD92" s="86"/>
      <c r="AE92" s="86"/>
      <c r="AF92" s="116"/>
      <c r="AG92" s="86"/>
      <c r="AH92" s="140">
        <v>30</v>
      </c>
      <c r="AR92" s="27"/>
      <c r="AS92" s="28"/>
      <c r="AT92" s="28"/>
      <c r="AU92" s="110"/>
      <c r="AV92" s="28"/>
      <c r="AW92" s="28"/>
      <c r="AX92" s="110"/>
      <c r="AY92" s="20"/>
      <c r="AZ92" s="13"/>
      <c r="BA92" s="24"/>
      <c r="BB92" s="24"/>
      <c r="BC92" s="113"/>
      <c r="BD92" s="24"/>
      <c r="BE92" s="24"/>
      <c r="BF92" s="113"/>
      <c r="BG92" s="30"/>
      <c r="BH92" s="141">
        <v>32</v>
      </c>
      <c r="BI92" s="36">
        <f>IF(BH91="","",CONCATENATE(VLOOKUP(BH85,NP,18,FALSE)," pts - ",VLOOKUP(BH85,NP,21,FALSE)))</f>
      </c>
      <c r="BJ92" s="36"/>
      <c r="BK92" s="120"/>
      <c r="BL92" s="36"/>
      <c r="BM92" s="36"/>
      <c r="BN92" s="120"/>
      <c r="BO92" s="36"/>
      <c r="BQ92" s="45"/>
      <c r="BR92" s="24"/>
      <c r="BS92" s="113"/>
      <c r="BT92" s="24"/>
      <c r="BU92" s="24"/>
      <c r="BV92" s="113"/>
      <c r="BW92" s="20"/>
      <c r="BX92" s="49"/>
      <c r="BY92" s="168"/>
      <c r="BZ92" s="6"/>
      <c r="CA92" s="126"/>
      <c r="CB92" s="6"/>
      <c r="CC92" s="6"/>
      <c r="CD92" s="126"/>
      <c r="CE92" s="171"/>
      <c r="CF92" s="6"/>
      <c r="CG92" s="6"/>
      <c r="CH92" s="6"/>
      <c r="CI92" s="170"/>
      <c r="CJ92" s="170"/>
      <c r="CK92" s="170"/>
      <c r="CL92" s="170"/>
      <c r="CM92" s="174"/>
    </row>
    <row r="93" spans="26:91" ht="12" customHeight="1">
      <c r="Z93" s="45"/>
      <c r="AA93" s="84">
        <f>IF(AH91="","",CONCATENATE(IF(VLOOKUP(AP91,NP,23,FALSE)="","",IF(VLOOKUP(AP91,NP,12,FALSE)=1,VLOOKUP(AP91,NP,23,FALSE),-VLOOKUP(AP91,NP,23,FALSE))),IF(VLOOKUP(AP91,NP,24,FALSE)="","",CONCATENATE(" / ",IF(VLOOKUP(AP91,NP,12,FALSE)=1,VLOOKUP(AP91,NP,24,FALSE),-VLOOKUP(AP91,NP,24,FALSE)))),IF(VLOOKUP(AP91,NP,25,FALSE)="","",CONCATENATE(" / ",IF(VLOOKUP(AP91,NP,12,FALSE)=1,VLOOKUP(AP91,NP,25,FALSE),-VLOOKUP(AP91,NP,25,FALSE)))),IF(VLOOKUP(AP91,NP,26,FALSE)="","",CONCATENATE(" / ",IF(VLOOKUP(AP91,NP,12,FALSE)=1,VLOOKUP(AP91,NP,26,FALSE),-VLOOKUP(AP91,NP,26,FALSE)))),IF(VLOOKUP(AP91,NP,27,FALSE)="","",CONCATENATE(" / ",IF(VLOOKUP(AP91,NP,12,FALSE)=1,VLOOKUP(AP91,NP,27,FALSE),-VLOOKUP(AP91,NP,27,FALSE)))),IF(VLOOKUP(AP91,NP,28)="","",CONCATENATE(" / ",IF(VLOOKUP(AP91,NP,12)=1,VLOOKUP(AP91,NP,28),-VLOOKUP(AP91,NP,28)))),IF(VLOOKUP(AP91,NP,29)="","",CONCATENATE(" / ",IF(VLOOKUP(AP91,NP,12)=1,VLOOKUP(AP91,NP,29),-VLOOKUP(AP91,NP,29))))))</f>
      </c>
      <c r="AB93" s="84"/>
      <c r="AC93" s="115"/>
      <c r="AD93" s="84"/>
      <c r="AE93" s="84"/>
      <c r="AF93" s="115"/>
      <c r="AG93" s="84"/>
      <c r="AH93" s="96"/>
      <c r="AR93" s="27"/>
      <c r="AS93" s="28"/>
      <c r="AT93" s="32"/>
      <c r="AU93" s="124"/>
      <c r="AV93" s="32"/>
      <c r="AW93" s="32"/>
      <c r="AX93" s="124"/>
      <c r="AY93" s="23"/>
      <c r="AZ93" s="13"/>
      <c r="BA93" s="24"/>
      <c r="BB93" s="24"/>
      <c r="BC93" s="113"/>
      <c r="BD93" s="24"/>
      <c r="BE93" s="24"/>
      <c r="BF93" s="113"/>
      <c r="BG93" s="30"/>
      <c r="BH93" s="35"/>
      <c r="BI93" s="25">
        <f>IF(BH91="","",CONCATENATE(IF(VLOOKUP(AZ91,NP,23,FALSE)="","",IF(VLOOKUP(AZ91,NP,12,FALSE)=1,VLOOKUP(AZ91,NP,23,FALSE),-VLOOKUP(AZ91,NP,23,FALSE))),IF(VLOOKUP(AZ91,NP,24,FALSE)="","",CONCATENATE(" / ",IF(VLOOKUP(AZ91,NP,12,FALSE)=1,VLOOKUP(AZ91,NP,24,FALSE),-VLOOKUP(AZ91,NP,24,FALSE)))),IF(VLOOKUP(AZ91,NP,25,FALSE)="","",CONCATENATE(" / ",IF(VLOOKUP(AZ91,NP,12,FALSE)=1,VLOOKUP(AZ91,NP,25,FALSE),-VLOOKUP(AZ91,NP,25,FALSE)))),IF(VLOOKUP(AZ91,NP,26,FALSE)="","",CONCATENATE(" / ",IF(VLOOKUP(AZ91,NP,12,FALSE)=1,VLOOKUP(AZ91,NP,26,FALSE),-VLOOKUP(AZ91,NP,26,FALSE)))),IF(VLOOKUP(AZ91,NP,27,FALSE)="","",CONCATENATE(" / ",IF(VLOOKUP(AZ91,NP,12,FALSE)=1,VLOOKUP(AZ91,NP,27,FALSE),-VLOOKUP(AZ91,NP,27,FALSE)))),IF(VLOOKUP(AZ91,NP,28)="","",CONCATENATE(" / ",IF(VLOOKUP(AZ91,NP,12)=1,VLOOKUP(AZ91,NP,28),-VLOOKUP(AZ91,NP,28)))),IF(VLOOKUP(AZ91,NP,29)="","",CONCATENATE(" / ",IF(VLOOKUP(AZ91,NP,12)=1,VLOOKUP(AZ91,NP,29),-VLOOKUP(AZ91,NP,29))))))</f>
      </c>
      <c r="BJ93" s="25"/>
      <c r="BK93" s="19"/>
      <c r="BL93" s="25"/>
      <c r="BM93" s="25"/>
      <c r="BN93" s="19"/>
      <c r="BO93" s="25"/>
      <c r="BQ93" s="45"/>
      <c r="BX93" s="49" t="s">
        <v>72</v>
      </c>
      <c r="BY93" s="171"/>
      <c r="BZ93" s="172"/>
      <c r="CA93" s="175"/>
      <c r="CB93" s="209" t="str">
        <f>'Liste des parties'!$AE$2</f>
        <v>22_32KI-32J-KO-CI</v>
      </c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10"/>
    </row>
    <row r="94" spans="26:91" ht="12" customHeight="1" thickBot="1">
      <c r="Z94" s="45"/>
      <c r="AA94" s="137"/>
      <c r="AB94" s="137"/>
      <c r="AC94" s="138"/>
      <c r="AD94" s="137"/>
      <c r="AE94" s="137"/>
      <c r="AH94" s="103"/>
      <c r="AI94" s="104">
        <f>IF(AP94="","",CONCATENATE(VLOOKUP(AP91,NP,15,FALSE),"  ",VLOOKUP(AP91,NP,16,FALSE)))</f>
      </c>
      <c r="AJ94" s="155"/>
      <c r="AK94" s="156"/>
      <c r="AL94" s="155"/>
      <c r="AM94" s="155"/>
      <c r="AN94" s="156"/>
      <c r="AO94" s="3"/>
      <c r="AP94" s="21">
        <f>IF(VLOOKUP(AP91,NP,14,FALSE)=0,"",VLOOKUP(AP91,NP,14,FALSE))</f>
      </c>
      <c r="AQ94" s="202">
        <v>31</v>
      </c>
      <c r="AR94" s="27"/>
      <c r="AS94" s="28"/>
      <c r="AT94" s="14"/>
      <c r="AV94" s="14"/>
      <c r="AW94" s="14"/>
      <c r="AY94" s="198">
        <v>32</v>
      </c>
      <c r="AZ94" s="21">
        <f>IF(VLOOKUP(AZ91,NP,14,FALSE)=0,"",VLOOKUP(AZ91,NP,14,FALSE))</f>
      </c>
      <c r="BA94" s="22">
        <f>IF(AZ94="","",CONCATENATE(VLOOKUP(AZ91,NP,15,FALSE),"  ",VLOOKUP(AZ91,NP,16,FALSE)))</f>
      </c>
      <c r="BB94" s="22"/>
      <c r="BC94" s="108"/>
      <c r="BD94" s="22"/>
      <c r="BE94" s="22"/>
      <c r="BF94" s="108"/>
      <c r="BG94" s="38"/>
      <c r="BH94" s="23"/>
      <c r="BI94" s="52"/>
      <c r="BJ94" s="39"/>
      <c r="BK94" s="17"/>
      <c r="BL94" s="39"/>
      <c r="BM94" s="39"/>
      <c r="BN94" s="17"/>
      <c r="BO94" s="40"/>
      <c r="BQ94" s="45"/>
      <c r="BR94" s="53"/>
      <c r="BS94" s="131"/>
      <c r="BT94" s="53"/>
      <c r="BU94" s="53"/>
      <c r="BV94" s="131"/>
      <c r="BW94" s="53"/>
      <c r="BX94" s="54"/>
      <c r="BY94" s="176"/>
      <c r="BZ94" s="7"/>
      <c r="CA94" s="127"/>
      <c r="CB94" s="7"/>
      <c r="CC94" s="7"/>
      <c r="CD94" s="127"/>
      <c r="CE94" s="176"/>
      <c r="CF94" s="7"/>
      <c r="CG94" s="7"/>
      <c r="CH94" s="7"/>
      <c r="CI94" s="177"/>
      <c r="CJ94" s="177"/>
      <c r="CK94" s="177"/>
      <c r="CL94" s="177"/>
      <c r="CM94" s="178"/>
    </row>
    <row r="95" spans="26:92" ht="12" customHeight="1">
      <c r="Z95" s="45"/>
      <c r="AA95" s="136"/>
      <c r="AB95" s="137"/>
      <c r="AC95" s="138"/>
      <c r="AD95" s="137"/>
      <c r="AE95" s="137"/>
      <c r="AH95" s="45"/>
      <c r="AI95" s="84">
        <f>IF(AP94="","",CONCATENATE(VLOOKUP(AP91,NP,18,FALSE)," pts - ",VLOOKUP(AP91,NP,21,FALSE)))</f>
      </c>
      <c r="AJ95" s="84"/>
      <c r="AK95" s="115"/>
      <c r="AL95" s="84"/>
      <c r="AM95" s="84"/>
      <c r="AN95" s="115"/>
      <c r="AO95" s="84"/>
      <c r="AP95" s="195">
        <f>IF(OR(AP94="",VLOOKUP(AP91,NP,20,FALSE)=0),"",IF(LEN(VLOOKUP(AP91,NP,20,FALSE))=7,VLOOKUP(AP91,NP,20,FALSE),VLOOKUP(AP91,NP,20,FALSE)))</f>
      </c>
      <c r="AR95" s="27"/>
      <c r="AS95" s="28"/>
      <c r="AT95" s="20"/>
      <c r="AU95" s="123"/>
      <c r="AV95" s="20"/>
      <c r="AW95" s="20"/>
      <c r="AX95" s="123"/>
      <c r="AY95" s="23"/>
      <c r="AZ95" s="195">
        <f>IF(OR(AZ94="",VLOOKUP(AZ91,NP,20,FALSE)=0),"",IF(LEN(VLOOKUP(AZ91,NP,20,FALSE))=7,VLOOKUP(AZ91,NP,20,FALSE),VLOOKUP(AZ91,NP,20,FALSE)))</f>
      </c>
      <c r="BA95" s="25">
        <f>IF(AZ94="","",CONCATENATE(VLOOKUP(AZ91,NP,18,FALSE)," pts - ",VLOOKUP(AZ91,NP,21,FALSE)))</f>
      </c>
      <c r="BB95" s="25"/>
      <c r="BC95" s="19"/>
      <c r="BD95" s="25"/>
      <c r="BE95" s="25"/>
      <c r="BF95" s="19"/>
      <c r="BG95" s="25"/>
      <c r="BH95" s="23"/>
      <c r="BI95" s="52"/>
      <c r="BJ95" s="30"/>
      <c r="BK95" s="114"/>
      <c r="BL95" s="30"/>
      <c r="BM95" s="30"/>
      <c r="BN95" s="114"/>
      <c r="BO95" s="30"/>
      <c r="BQ95" s="45"/>
      <c r="BR95" s="53"/>
      <c r="BS95" s="131"/>
      <c r="BT95" s="53"/>
      <c r="BU95" s="53"/>
      <c r="BV95" s="131"/>
      <c r="BW95" s="53"/>
      <c r="BX95" s="53"/>
      <c r="BY95" s="53"/>
      <c r="BZ95" s="53"/>
      <c r="CA95" s="131"/>
      <c r="CB95" s="53"/>
      <c r="CC95" s="53"/>
      <c r="CD95" s="131"/>
      <c r="CE95" s="53"/>
      <c r="CF95" s="53"/>
      <c r="CG95" s="53"/>
      <c r="CH95" s="53"/>
      <c r="CI95" s="53"/>
      <c r="CJ95" s="53"/>
      <c r="CK95" s="53"/>
      <c r="CL95" s="53"/>
      <c r="CM95" s="30"/>
      <c r="CN95" s="55"/>
    </row>
    <row r="96" spans="1:92" ht="12" customHeight="1">
      <c r="A96" s="179"/>
      <c r="B96" s="20"/>
      <c r="C96" s="31"/>
      <c r="Z96" s="45"/>
      <c r="AH96" s="45"/>
      <c r="AP96" s="45"/>
      <c r="AQ96" s="56"/>
      <c r="AR96" s="27"/>
      <c r="AS96" s="28"/>
      <c r="AT96" s="28"/>
      <c r="AU96" s="110"/>
      <c r="AV96" s="28"/>
      <c r="AW96" s="28"/>
      <c r="AX96" s="110"/>
      <c r="AY96" s="20"/>
      <c r="AZ96" s="23"/>
      <c r="BA96" s="52"/>
      <c r="BB96" s="23"/>
      <c r="BC96" s="56"/>
      <c r="BD96" s="23"/>
      <c r="BE96" s="23"/>
      <c r="BF96" s="56"/>
      <c r="BG96" s="23"/>
      <c r="BH96" s="23"/>
      <c r="BI96" s="52"/>
      <c r="BJ96" s="23"/>
      <c r="BK96" s="56"/>
      <c r="BL96" s="23"/>
      <c r="BM96" s="23"/>
      <c r="BN96" s="56"/>
      <c r="BO96" s="23"/>
      <c r="BP96" s="23"/>
      <c r="BQ96" s="52"/>
      <c r="BR96" s="23"/>
      <c r="BS96" s="56"/>
      <c r="BT96" s="23"/>
      <c r="BU96" s="23"/>
      <c r="BV96" s="56"/>
      <c r="BW96" s="23"/>
      <c r="BX96" s="23"/>
      <c r="BY96" s="23"/>
      <c r="BZ96" s="23"/>
      <c r="CA96" s="56"/>
      <c r="CB96" s="23"/>
      <c r="CC96" s="23"/>
      <c r="CD96" s="56"/>
      <c r="CE96" s="23"/>
      <c r="CF96" s="23"/>
      <c r="CG96" s="180"/>
      <c r="CH96" s="180"/>
      <c r="CI96" s="180"/>
      <c r="CJ96" s="180"/>
      <c r="CK96" s="180"/>
      <c r="CL96" s="180"/>
      <c r="CM96" s="30"/>
      <c r="CN96" s="55"/>
    </row>
    <row r="97" spans="1:92" ht="12" customHeight="1">
      <c r="A97" s="179"/>
      <c r="B97" s="20"/>
      <c r="C97" s="31"/>
      <c r="K97" s="181"/>
      <c r="L97" s="182"/>
      <c r="M97" s="182"/>
      <c r="N97" s="182"/>
      <c r="O97" s="182"/>
      <c r="P97" s="182"/>
      <c r="Q97" s="182"/>
      <c r="R97" s="183"/>
      <c r="Z97" s="45"/>
      <c r="AH97" s="45"/>
      <c r="AP97" s="45"/>
      <c r="AQ97" s="56"/>
      <c r="AR97" s="27"/>
      <c r="AS97" s="28"/>
      <c r="AT97" s="32"/>
      <c r="AU97" s="124"/>
      <c r="AV97" s="32"/>
      <c r="AW97" s="32"/>
      <c r="AX97" s="124"/>
      <c r="AY97" s="23"/>
      <c r="AZ97" s="23"/>
      <c r="BA97" s="52"/>
      <c r="BB97" s="23"/>
      <c r="BC97" s="56"/>
      <c r="BD97" s="23"/>
      <c r="BE97" s="23"/>
      <c r="BF97" s="56"/>
      <c r="BG97" s="23"/>
      <c r="BH97" s="13"/>
      <c r="BI97" s="58"/>
      <c r="BJ97" s="40"/>
      <c r="BK97" s="128"/>
      <c r="BL97" s="40"/>
      <c r="BM97" s="40"/>
      <c r="BN97" s="128"/>
      <c r="BO97" s="24"/>
      <c r="BP97" s="13"/>
      <c r="BQ97" s="58"/>
      <c r="BR97" s="40"/>
      <c r="BS97" s="128"/>
      <c r="BT97" s="40"/>
      <c r="BU97" s="40"/>
      <c r="BV97" s="128"/>
      <c r="BW97" s="24"/>
      <c r="BX97" s="181"/>
      <c r="BY97" s="184"/>
      <c r="BZ97" s="184"/>
      <c r="CA97" s="184"/>
      <c r="CB97" s="184"/>
      <c r="CC97" s="184"/>
      <c r="CD97" s="184"/>
      <c r="CE97" s="185"/>
      <c r="CF97" s="13"/>
      <c r="CG97" s="83"/>
      <c r="CH97" s="83"/>
      <c r="CI97" s="83"/>
      <c r="CJ97" s="83"/>
      <c r="CK97" s="83"/>
      <c r="CL97" s="83"/>
      <c r="CM97" s="20"/>
      <c r="CN97" s="59"/>
    </row>
    <row r="98" spans="1:92" ht="12" customHeight="1">
      <c r="A98" s="179"/>
      <c r="B98" s="20"/>
      <c r="C98" s="31"/>
      <c r="K98" s="19"/>
      <c r="L98" s="19"/>
      <c r="M98" s="19"/>
      <c r="N98" s="19"/>
      <c r="O98" s="19"/>
      <c r="P98" s="19"/>
      <c r="Q98" s="19"/>
      <c r="R98" s="19"/>
      <c r="Z98" s="45"/>
      <c r="AH98" s="45"/>
      <c r="AP98" s="45"/>
      <c r="AQ98" s="56"/>
      <c r="AR98" s="27"/>
      <c r="AS98" s="28"/>
      <c r="AT98" s="32"/>
      <c r="AU98" s="124"/>
      <c r="AV98" s="32"/>
      <c r="AW98" s="32"/>
      <c r="AX98" s="124"/>
      <c r="AY98" s="23"/>
      <c r="AZ98" s="23"/>
      <c r="BA98" s="52"/>
      <c r="BB98" s="23"/>
      <c r="BC98" s="56"/>
      <c r="BD98" s="23"/>
      <c r="BE98" s="23"/>
      <c r="BF98" s="56"/>
      <c r="BG98" s="23"/>
      <c r="BH98" s="13"/>
      <c r="BI98" s="58"/>
      <c r="BJ98" s="40"/>
      <c r="BK98" s="128"/>
      <c r="BL98" s="40"/>
      <c r="BM98" s="40"/>
      <c r="BN98" s="128"/>
      <c r="BO98" s="24"/>
      <c r="BP98" s="13"/>
      <c r="BQ98" s="58"/>
      <c r="BR98" s="40"/>
      <c r="BS98" s="128"/>
      <c r="BT98" s="40"/>
      <c r="BU98" s="40"/>
      <c r="BV98" s="128"/>
      <c r="BW98" s="24"/>
      <c r="BX98" s="19"/>
      <c r="BY98" s="90"/>
      <c r="BZ98" s="90"/>
      <c r="CA98" s="90"/>
      <c r="CB98" s="90"/>
      <c r="CC98" s="90"/>
      <c r="CD98" s="90"/>
      <c r="CE98" s="90"/>
      <c r="CF98" s="13"/>
      <c r="CG98" s="83"/>
      <c r="CH98" s="83"/>
      <c r="CI98" s="83"/>
      <c r="CJ98" s="83"/>
      <c r="CK98" s="83"/>
      <c r="CL98" s="83"/>
      <c r="CM98" s="20"/>
      <c r="CN98" s="59"/>
    </row>
    <row r="99" spans="1:92" ht="12" customHeight="1">
      <c r="A99" s="99"/>
      <c r="B99" s="24"/>
      <c r="C99" s="13"/>
      <c r="K99" s="62" t="s">
        <v>28</v>
      </c>
      <c r="L99" s="62"/>
      <c r="M99" s="62"/>
      <c r="N99" s="62"/>
      <c r="O99" s="62"/>
      <c r="P99" s="62"/>
      <c r="Q99" s="62"/>
      <c r="R99" s="62"/>
      <c r="Z99" s="45"/>
      <c r="AH99" s="45"/>
      <c r="AP99" s="45"/>
      <c r="AQ99" s="56"/>
      <c r="AR99" s="27"/>
      <c r="AS99" s="28"/>
      <c r="AT99" s="28"/>
      <c r="AU99" s="110"/>
      <c r="AV99" s="28"/>
      <c r="AW99" s="28"/>
      <c r="AX99" s="110"/>
      <c r="AY99" s="20"/>
      <c r="AZ99" s="23"/>
      <c r="BA99" s="52"/>
      <c r="BB99" s="23"/>
      <c r="BC99" s="56"/>
      <c r="BD99" s="23"/>
      <c r="BE99" s="23"/>
      <c r="BF99" s="56"/>
      <c r="BG99" s="23"/>
      <c r="BH99" s="31"/>
      <c r="BI99" s="60"/>
      <c r="BJ99" s="32"/>
      <c r="BK99" s="124"/>
      <c r="BL99" s="32"/>
      <c r="BM99" s="32"/>
      <c r="BN99" s="124"/>
      <c r="BO99" s="20"/>
      <c r="BP99" s="31"/>
      <c r="BQ99" s="61"/>
      <c r="BR99" s="20"/>
      <c r="BS99" s="123"/>
      <c r="BT99" s="20"/>
      <c r="BU99" s="20"/>
      <c r="BV99" s="123"/>
      <c r="BW99" s="20"/>
      <c r="BX99" s="62" t="s">
        <v>3</v>
      </c>
      <c r="BY99" s="62"/>
      <c r="BZ99" s="62"/>
      <c r="CA99" s="62"/>
      <c r="CB99" s="62"/>
      <c r="CC99" s="62"/>
      <c r="CD99" s="62"/>
      <c r="CE99" s="62"/>
      <c r="CF99" s="13"/>
      <c r="CG99" s="24"/>
      <c r="CH99" s="24"/>
      <c r="CI99" s="24"/>
      <c r="CJ99" s="24"/>
      <c r="CK99" s="24"/>
      <c r="CL99" s="24"/>
      <c r="CM99" s="24"/>
      <c r="CN99" s="63"/>
    </row>
    <row r="100" spans="1:92" ht="12" customHeight="1">
      <c r="A100" s="99"/>
      <c r="B100" s="24"/>
      <c r="C100" s="13"/>
      <c r="Z100" s="45"/>
      <c r="AH100" s="45"/>
      <c r="AP100" s="45"/>
      <c r="AQ100" s="56"/>
      <c r="AR100" s="27"/>
      <c r="AS100" s="28"/>
      <c r="AT100" s="32"/>
      <c r="AU100" s="124"/>
      <c r="AV100" s="32"/>
      <c r="AW100" s="32"/>
      <c r="AX100" s="124"/>
      <c r="AY100" s="23"/>
      <c r="AZ100" s="23"/>
      <c r="BA100" s="52"/>
      <c r="BB100" s="23"/>
      <c r="BC100" s="56"/>
      <c r="BD100" s="23"/>
      <c r="BE100" s="23"/>
      <c r="BF100" s="56"/>
      <c r="BG100" s="23"/>
      <c r="BH100" s="31"/>
      <c r="BI100" s="64"/>
      <c r="BJ100" s="65"/>
      <c r="BK100" s="89"/>
      <c r="BL100" s="65"/>
      <c r="BM100" s="65"/>
      <c r="BN100" s="89"/>
      <c r="BO100" s="20"/>
      <c r="BP100" s="31"/>
      <c r="BQ100" s="60"/>
      <c r="BR100" s="32"/>
      <c r="BS100" s="124"/>
      <c r="BT100" s="32"/>
      <c r="BU100" s="32"/>
      <c r="BV100" s="124"/>
      <c r="BW100" s="20"/>
      <c r="BX100" s="13"/>
      <c r="BY100" s="24"/>
      <c r="BZ100" s="24"/>
      <c r="CA100" s="113"/>
      <c r="CB100" s="24"/>
      <c r="CC100" s="24"/>
      <c r="CD100" s="113"/>
      <c r="CE100" s="24"/>
      <c r="CF100" s="24"/>
      <c r="CG100" s="24"/>
      <c r="CH100" s="24"/>
      <c r="CI100" s="24"/>
      <c r="CJ100" s="24"/>
      <c r="CK100" s="24"/>
      <c r="CL100" s="24"/>
      <c r="CM100" s="24"/>
      <c r="CN100" s="63"/>
    </row>
    <row r="101" spans="1:92" ht="12" customHeight="1">
      <c r="A101" s="99"/>
      <c r="B101" s="24"/>
      <c r="C101" s="13"/>
      <c r="K101" s="22">
        <f>IF(R101="","",IF(VLOOKUP(Z25,NP,12,FALSE)=0,CONCATENATE(VLOOKUP(Z25,NP,5,FALSE),"  ",VLOOKUP(Z25,NP,6,FALSE)),IF(VLOOKUP(Z25,NP,22,FALSE)=0,CONCATENATE(VLOOKUP(Z25,NP,15,FALSE),"  ",VLOOKUP(Z25,NP,16,FALSE)),"")))</f>
      </c>
      <c r="L101" s="22"/>
      <c r="M101" s="108"/>
      <c r="N101" s="22"/>
      <c r="O101" s="22"/>
      <c r="P101" s="108"/>
      <c r="Q101" s="22"/>
      <c r="R101" s="21">
        <f>IF(AND(VLOOKUP(Z25,NP,12,FALSE)=0,VLOOKUP(Z25,NP,22,FALSE)=0),"",IF(VLOOKUP(Z25,NP,12,FALSE)=0,VLOOKUP(Z25,NP,4,FALSE),IF(VLOOKUP(Z25,NP,22,FALSE)=0,VLOOKUP(Z25,NP,14,FALSE),"")))</f>
      </c>
      <c r="S101" s="91">
        <v>14</v>
      </c>
      <c r="T101" s="47"/>
      <c r="U101" s="109"/>
      <c r="V101" s="47"/>
      <c r="W101" s="47"/>
      <c r="X101" s="109"/>
      <c r="Y101" s="47"/>
      <c r="Z101" s="45"/>
      <c r="AH101" s="45"/>
      <c r="AP101" s="45"/>
      <c r="AQ101" s="56"/>
      <c r="AR101" s="27"/>
      <c r="AS101" s="28"/>
      <c r="AT101" s="89"/>
      <c r="AU101" s="89"/>
      <c r="AV101" s="89"/>
      <c r="AW101" s="89"/>
      <c r="AX101" s="89"/>
      <c r="AY101" s="23"/>
      <c r="AZ101" s="27"/>
      <c r="BA101" s="57"/>
      <c r="BB101" s="28"/>
      <c r="BC101" s="110"/>
      <c r="BD101" s="28"/>
      <c r="BE101" s="28"/>
      <c r="BF101" s="110"/>
      <c r="BG101" s="20"/>
      <c r="BH101" s="31"/>
      <c r="BI101" s="186"/>
      <c r="BJ101" s="89"/>
      <c r="BK101" s="89"/>
      <c r="BL101" s="89"/>
      <c r="BM101" s="89"/>
      <c r="BN101" s="89"/>
      <c r="BO101" s="20"/>
      <c r="BP101" s="31"/>
      <c r="BQ101" s="46"/>
      <c r="BR101" s="47"/>
      <c r="BS101" s="109"/>
      <c r="BT101" s="47"/>
      <c r="BU101" s="47"/>
      <c r="BV101" s="109"/>
      <c r="BW101" s="139">
        <v>16</v>
      </c>
      <c r="BX101" s="21">
        <f>IF(AND(VLOOKUP(BP25,NP,12,FALSE)=0,VLOOKUP(BP25,NP,22,FALSE)=0),"",IF(VLOOKUP(BP25,NP,12,FALSE)=0,VLOOKUP(BP25,NP,4,FALSE),IF(VLOOKUP(BP25,NP,22,FALSE)=0,VLOOKUP(BP25,NP,14,FALSE),"")))</f>
      </c>
      <c r="BY101" s="22">
        <f>IF(BX101="","",IF(VLOOKUP(BP25,NP,12,FALSE)=0,CONCATENATE(VLOOKUP(BP25,NP,5,FALSE),"  ",VLOOKUP(BP25,NP,6,FALSE)),IF(VLOOKUP(BP25,NP,22,FALSE)=0,CONCATENATE(VLOOKUP(BP25,NP,15,FALSE),"  ",VLOOKUP(BP25,NP,16,FALSE)),"")))</f>
      </c>
      <c r="BZ101" s="22"/>
      <c r="CA101" s="108"/>
      <c r="CB101" s="22"/>
      <c r="CC101" s="22"/>
      <c r="CD101" s="108"/>
      <c r="CE101" s="22"/>
      <c r="CF101" s="13"/>
      <c r="CG101" s="24"/>
      <c r="CH101" s="24"/>
      <c r="CI101" s="24"/>
      <c r="CJ101" s="24"/>
      <c r="CK101" s="24"/>
      <c r="CL101" s="24"/>
      <c r="CM101" s="24"/>
      <c r="CN101" s="63"/>
    </row>
    <row r="102" spans="1:92" ht="12" customHeight="1">
      <c r="A102" s="99"/>
      <c r="B102" s="24"/>
      <c r="C102" s="13"/>
      <c r="J102" s="96"/>
      <c r="K102" s="84">
        <f>IF(R101="","",IF(VLOOKUP(Z25,NP,12,FALSE)=0,CONCATENATE(VLOOKUP(Z25,NP,8,FALSE)," pts - ",VLOOKUP(Z25,NP,11,FALSE)),IF(VLOOKUP(Z25,NP,22,FALSE)=0,CONCATENATE(VLOOKUP(Z25,NP,18,FALSE)," pts - ",VLOOKUP(Z25,NP,21,FALSE)),"")))</f>
      </c>
      <c r="L102" s="84"/>
      <c r="M102" s="115"/>
      <c r="N102" s="84"/>
      <c r="O102" s="84"/>
      <c r="P102" s="115"/>
      <c r="Q102" s="84"/>
      <c r="R102" s="40"/>
      <c r="Z102" s="45"/>
      <c r="AH102" s="45"/>
      <c r="AP102" s="45"/>
      <c r="AQ102" s="56"/>
      <c r="AR102" s="27"/>
      <c r="AS102" s="28"/>
      <c r="AT102" s="20"/>
      <c r="AU102" s="123"/>
      <c r="AV102" s="20"/>
      <c r="AW102" s="20"/>
      <c r="AX102" s="123"/>
      <c r="AY102" s="23"/>
      <c r="AZ102" s="20"/>
      <c r="BA102" s="60"/>
      <c r="BB102" s="32"/>
      <c r="BC102" s="124"/>
      <c r="BD102" s="32"/>
      <c r="BE102" s="32"/>
      <c r="BF102" s="124"/>
      <c r="BG102" s="23"/>
      <c r="BH102" s="31"/>
      <c r="BI102" s="61"/>
      <c r="BJ102" s="20"/>
      <c r="BK102" s="123"/>
      <c r="BL102" s="20"/>
      <c r="BM102" s="20"/>
      <c r="BN102" s="123"/>
      <c r="BO102" s="20"/>
      <c r="BP102" s="31"/>
      <c r="BQ102" s="66"/>
      <c r="BR102" s="67"/>
      <c r="BS102" s="110"/>
      <c r="BT102" s="67"/>
      <c r="BU102" s="67"/>
      <c r="BV102" s="110"/>
      <c r="BW102" s="20"/>
      <c r="BX102" s="40"/>
      <c r="BY102" s="25">
        <f>IF(BX101="","",IF(VLOOKUP(BP25,NP,12,FALSE)=0,CONCATENATE(VLOOKUP(BP25,NP,8,FALSE)," pts - ",VLOOKUP(BP25,NP,11,FALSE)),IF(VLOOKUP(BP25,NP,22,FALSE)=0,CONCATENATE(VLOOKUP(BP25,NP,18,FALSE)," pts - ",VLOOKUP(BP25,NP,21,FALSE)),"")))</f>
      </c>
      <c r="BZ102" s="25"/>
      <c r="CA102" s="19"/>
      <c r="CB102" s="25"/>
      <c r="CC102" s="25"/>
      <c r="CD102" s="19"/>
      <c r="CE102" s="25"/>
      <c r="CF102" s="35"/>
      <c r="CG102" s="24"/>
      <c r="CH102" s="24"/>
      <c r="CI102" s="24"/>
      <c r="CJ102" s="24"/>
      <c r="CK102" s="24"/>
      <c r="CL102" s="24"/>
      <c r="CM102" s="24"/>
      <c r="CN102" s="63"/>
    </row>
    <row r="103" spans="1:92" ht="12" customHeight="1">
      <c r="A103" s="102" t="s">
        <v>21</v>
      </c>
      <c r="C103" s="22">
        <f>IF(J103="","",IF(VLOOKUP(R103,NP,12,FALSE)=1,CONCATENATE(VLOOKUP(R103,NP,5,FALSE),"  ",VLOOKUP(R103,NP,6,FALSE)),IF(VLOOKUP(R103,NP,22,FALSE)=1,CONCATENATE(VLOOKUP(R103,NP,15,FALSE),"  ",VLOOKUP(R103,NP,16,FALSE)),"")))</f>
      </c>
      <c r="D103" s="22"/>
      <c r="E103" s="22"/>
      <c r="F103" s="22"/>
      <c r="G103" s="22"/>
      <c r="H103" s="22"/>
      <c r="I103" s="22"/>
      <c r="J103" s="97">
        <f>IF(VLOOKUP(R103,NP,12,FALSE)=1,VLOOKUP(R103,NP,4,FALSE),IF(VLOOKUP(R103,NP,22,FALSE)=1,VLOOKUP(R103,NP,14,FALSE),""))</f>
      </c>
      <c r="K103" s="142" t="s">
        <v>63</v>
      </c>
      <c r="L103" s="142"/>
      <c r="M103" s="143">
        <f>IF(VLOOKUP(R103,NP,32,FALSE)="","",IF(VLOOKUP(R103,NP,32,FALSE)=0,"",VLOOKUP(R103,NP,32,FALSE)))</f>
      </c>
      <c r="N103" s="144">
        <f>IF(VLOOKUP(R103,NP,33,FALSE)="","",IF(VLOOKUP(R103,NP,34,FALSE)=2,"",VLOOKUP(R103,NP,34,FALSE)))</f>
      </c>
      <c r="O103" s="144"/>
      <c r="P103" s="145">
        <f>IF(VLOOKUP(R103,NP,33,FALSE)="","",IF(VLOOKUP(R103,NP,33,FALSE)=0,"",VLOOKUP(R103,NP,33,FALSE)))</f>
      </c>
      <c r="Q103" s="146"/>
      <c r="R103" s="148">
        <v>56</v>
      </c>
      <c r="Z103" s="45"/>
      <c r="AH103" s="45"/>
      <c r="AP103" s="45"/>
      <c r="AQ103" s="56"/>
      <c r="AR103" s="27"/>
      <c r="AS103" s="28"/>
      <c r="AT103" s="28"/>
      <c r="AU103" s="110"/>
      <c r="AV103" s="28"/>
      <c r="AW103" s="28"/>
      <c r="AX103" s="110"/>
      <c r="AY103" s="20"/>
      <c r="AZ103" s="31"/>
      <c r="BA103" s="64"/>
      <c r="BB103" s="65"/>
      <c r="BC103" s="89"/>
      <c r="BD103" s="65"/>
      <c r="BE103" s="65"/>
      <c r="BF103" s="89"/>
      <c r="BG103" s="23"/>
      <c r="BH103" s="31"/>
      <c r="BI103" s="60"/>
      <c r="BJ103" s="32"/>
      <c r="BK103" s="124"/>
      <c r="BL103" s="32"/>
      <c r="BM103" s="32"/>
      <c r="BN103" s="124"/>
      <c r="BO103" s="20"/>
      <c r="BP103" s="31"/>
      <c r="BQ103" s="64"/>
      <c r="BR103" s="65"/>
      <c r="BS103" s="89"/>
      <c r="BT103" s="65"/>
      <c r="BU103" s="65"/>
      <c r="BV103" s="89"/>
      <c r="BW103" s="20"/>
      <c r="BX103" s="148">
        <v>24</v>
      </c>
      <c r="BY103" s="142" t="s">
        <v>63</v>
      </c>
      <c r="BZ103" s="142"/>
      <c r="CA103" s="143">
        <f>IF(VLOOKUP(BX103,NP,32,FALSE)="","",IF(VLOOKUP(BX103,NP,32,FALSE)=0,"",VLOOKUP(BX103,NP,32,FALSE)))</f>
      </c>
      <c r="CB103" s="144">
        <f>IF(VLOOKUP(BX103,NP,33,FALSE)="","",IF(VLOOKUP(BX103,NP,34,FALSE)=2,"",VLOOKUP(BX103,NP,34,FALSE)))</f>
      </c>
      <c r="CC103" s="144"/>
      <c r="CD103" s="145">
        <f>IF(VLOOKUP(BX103,NP,33,FALSE)="","",IF(VLOOKUP(BX103,NP,33,FALSE)=0,"",VLOOKUP(BX103,NP,33,FALSE)))</f>
      </c>
      <c r="CE103" s="146"/>
      <c r="CF103" s="33">
        <f>IF(VLOOKUP(BX103,NP,12,FALSE)=1,VLOOKUP(BX103,NP,4,FALSE),IF(VLOOKUP(BX103,NP,22,FALSE)=1,VLOOKUP(BX103,NP,14,FALSE),""))</f>
      </c>
      <c r="CG103" s="22">
        <f>IF(CF103="","",IF(VLOOKUP(BX103,NP,12,FALSE)=1,CONCATENATE(VLOOKUP(BX103,NP,5,FALSE),"  ",VLOOKUP(BX103,NP,6,FALSE)),IF(VLOOKUP(BX103,NP,22,FALSE)=1,CONCATENATE(VLOOKUP(BX103,NP,15,FALSE),"  ",VLOOKUP(BX103,NP,16,FALSE)),"")))</f>
      </c>
      <c r="CH103" s="22"/>
      <c r="CI103" s="22"/>
      <c r="CJ103" s="22"/>
      <c r="CK103" s="22"/>
      <c r="CL103" s="22"/>
      <c r="CM103" s="22"/>
      <c r="CN103" s="68" t="s">
        <v>4</v>
      </c>
    </row>
    <row r="104" spans="3:92" ht="12" customHeight="1">
      <c r="C104" s="84">
        <f>IF(J103="","",IF(VLOOKUP(R103,NP,12,FALSE)=1,CONCATENATE(VLOOKUP(R103,NP,8,FALSE)," pts - ",VLOOKUP(R103,NP,11,FALSE)),IF(VLOOKUP(R103,NP,22,FALSE)=1,CONCATENATE(VLOOKUP(R103,NP,18,FALSE)," pts - ",VLOOKUP(R103,NP,21,FALSE)),"")))</f>
      </c>
      <c r="D104" s="84"/>
      <c r="E104" s="84"/>
      <c r="F104" s="84"/>
      <c r="G104" s="84"/>
      <c r="H104" s="84"/>
      <c r="I104" s="84"/>
      <c r="J104" s="100"/>
      <c r="K104" s="24"/>
      <c r="L104" s="24"/>
      <c r="M104" s="113"/>
      <c r="N104" s="24"/>
      <c r="O104" s="24"/>
      <c r="P104" s="113"/>
      <c r="Q104" s="40"/>
      <c r="R104" s="24"/>
      <c r="Z104" s="45"/>
      <c r="AH104" s="45"/>
      <c r="AP104" s="45"/>
      <c r="AQ104" s="56"/>
      <c r="AR104" s="27"/>
      <c r="AS104" s="28"/>
      <c r="AT104" s="32"/>
      <c r="AU104" s="124"/>
      <c r="AV104" s="32"/>
      <c r="AW104" s="32"/>
      <c r="AX104" s="124"/>
      <c r="AY104" s="23"/>
      <c r="AZ104" s="31"/>
      <c r="BA104" s="186"/>
      <c r="BB104" s="89"/>
      <c r="BC104" s="89"/>
      <c r="BD104" s="89"/>
      <c r="BE104" s="89"/>
      <c r="BF104" s="89"/>
      <c r="BG104" s="23"/>
      <c r="BH104" s="31"/>
      <c r="BI104" s="57"/>
      <c r="BJ104" s="28"/>
      <c r="BK104" s="110"/>
      <c r="BL104" s="28"/>
      <c r="BM104" s="28"/>
      <c r="BN104" s="110"/>
      <c r="BO104" s="20"/>
      <c r="BP104" s="13"/>
      <c r="BQ104" s="69"/>
      <c r="BR104" s="70"/>
      <c r="BS104" s="111"/>
      <c r="BT104" s="70"/>
      <c r="BU104" s="70"/>
      <c r="BV104" s="111"/>
      <c r="BW104" s="20"/>
      <c r="BX104" s="24"/>
      <c r="BY104" s="24"/>
      <c r="BZ104" s="24"/>
      <c r="CA104" s="113"/>
      <c r="CB104" s="24"/>
      <c r="CC104" s="24"/>
      <c r="CD104" s="113"/>
      <c r="CE104" s="40"/>
      <c r="CF104" s="34"/>
      <c r="CG104" s="25">
        <f>IF(CF103="","",IF(VLOOKUP(BX103,NP,12,FALSE)=1,CONCATENATE(VLOOKUP(BX103,NP,8,FALSE)," pts - ",VLOOKUP(BX103,NP,11,FALSE)),IF(VLOOKUP(BX103,NP,22,FALSE)=1,CONCATENATE(VLOOKUP(BX103,NP,18,FALSE)," pts - ",VLOOKUP(BX103,NP,21,FALSE)),"")))</f>
      </c>
      <c r="CH104" s="25"/>
      <c r="CI104" s="25"/>
      <c r="CJ104" s="25"/>
      <c r="CK104" s="25"/>
      <c r="CL104" s="25"/>
      <c r="CM104" s="25"/>
      <c r="CN104" s="63"/>
    </row>
    <row r="105" spans="3:92" ht="12" customHeight="1">
      <c r="C105" s="84">
        <f>IF(J103="","",CONCATENATE(IF(VLOOKUP(R103,NP,23,FALSE)="","",IF(VLOOKUP(R103,NP,12,FALSE)=1,VLOOKUP(R103,NP,23,FALSE),-VLOOKUP(R103,NP,23,FALSE))),IF(VLOOKUP(R103,NP,24,FALSE)="","",CONCATENATE(" / ",IF(VLOOKUP(R103,NP,12,FALSE)=1,VLOOKUP(R103,NP,24,FALSE),-VLOOKUP(R103,NP,24,FALSE)))),IF(VLOOKUP(R103,NP,25,FALSE)="","",CONCATENATE(" / ",IF(VLOOKUP(R103,NP,12,FALSE)=1,VLOOKUP(R103,NP,25,FALSE),-VLOOKUP(R103,NP,25,FALSE)))),IF(VLOOKUP(R103,NP,26,FALSE)="","",CONCATENATE(" / ",IF(VLOOKUP(R103,NP,12,FALSE)=1,VLOOKUP(R103,NP,26,FALSE),-VLOOKUP(R103,NP,26,FALSE)))),IF(VLOOKUP(R103,NP,27,FALSE)="","",CONCATENATE(" / ",IF(VLOOKUP(R103,NP,12,FALSE)=1,VLOOKUP(R103,NP,27,FALSE),-VLOOKUP(R103,NP,27,FALSE)))),IF(VLOOKUP(R103,NP,28)="","",CONCATENATE(" / ",IF(VLOOKUP(R103,NP,12)=1,VLOOKUP(R103,NP,28),-VLOOKUP(R103,NP,28)))),IF(VLOOKUP(R103,NP,29)="","",CONCATENATE(" / ",IF(VLOOKUP(R103,NP,12)=1,VLOOKUP(R103,NP,29),-VLOOKUP(R103,NP,29))))))</f>
      </c>
      <c r="D105" s="84"/>
      <c r="E105" s="84"/>
      <c r="F105" s="84"/>
      <c r="G105" s="84"/>
      <c r="H105" s="84"/>
      <c r="I105" s="84"/>
      <c r="J105" s="100"/>
      <c r="K105" s="22">
        <f>IF(R105="","",IF(VLOOKUP(Z73,NP,12,FALSE)=0,CONCATENATE(VLOOKUP(Z73,NP,5,FALSE),"  ",VLOOKUP(Z73,NP,6,FALSE)),IF(VLOOKUP(Z73,NP,22,FALSE)=0,CONCATENATE(VLOOKUP(Z73,NP,15,FALSE),"  ",VLOOKUP(Z73,NP,16,FALSE)),"")))</f>
      </c>
      <c r="L105" s="22"/>
      <c r="M105" s="108"/>
      <c r="N105" s="22"/>
      <c r="O105" s="22"/>
      <c r="P105" s="108"/>
      <c r="Q105" s="22"/>
      <c r="R105" s="21">
        <f>IF(AND(VLOOKUP(Z73,NP,12,FALSE)=0,VLOOKUP(Z73,NP,22,FALSE)=0),"",IF(VLOOKUP(Z73,NP,12,FALSE)=0,VLOOKUP(Z73,NP,4,FALSE),IF(VLOOKUP(Z73,NP,22,FALSE)=0,VLOOKUP(Z73,NP,14,FALSE),"")))</f>
      </c>
      <c r="S105" s="91">
        <v>19</v>
      </c>
      <c r="T105" s="47"/>
      <c r="U105" s="109"/>
      <c r="V105" s="47"/>
      <c r="W105" s="47"/>
      <c r="X105" s="109"/>
      <c r="Y105" s="47"/>
      <c r="Z105" s="45"/>
      <c r="AH105" s="45"/>
      <c r="AP105" s="45"/>
      <c r="AQ105" s="56"/>
      <c r="AR105" s="27"/>
      <c r="AS105" s="28"/>
      <c r="AT105" s="28"/>
      <c r="AU105" s="110"/>
      <c r="AV105" s="28"/>
      <c r="AW105" s="28"/>
      <c r="AX105" s="110"/>
      <c r="AY105" s="20"/>
      <c r="AZ105" s="31"/>
      <c r="BA105" s="61"/>
      <c r="BB105" s="20"/>
      <c r="BC105" s="123"/>
      <c r="BD105" s="20"/>
      <c r="BE105" s="20"/>
      <c r="BF105" s="123"/>
      <c r="BG105" s="23"/>
      <c r="BH105" s="31"/>
      <c r="BI105" s="66"/>
      <c r="BJ105" s="67"/>
      <c r="BK105" s="110"/>
      <c r="BL105" s="67"/>
      <c r="BM105" s="67"/>
      <c r="BN105" s="110"/>
      <c r="BO105" s="20"/>
      <c r="BP105" s="13"/>
      <c r="BQ105" s="71"/>
      <c r="BR105" s="72"/>
      <c r="BS105" s="132"/>
      <c r="BT105" s="72"/>
      <c r="BU105" s="72"/>
      <c r="BV105" s="132"/>
      <c r="BW105" s="139">
        <v>17</v>
      </c>
      <c r="BX105" s="21">
        <f>IF(AND(VLOOKUP(BP73,NP,12,FALSE)=0,VLOOKUP(BP73,NP,22,FALSE)=0),"",IF(VLOOKUP(BP73,NP,12,FALSE)=0,VLOOKUP(BP73,NP,4,FALSE),IF(VLOOKUP(BP73,NP,22,FALSE)=0,VLOOKUP(BP73,NP,14,FALSE),"")))</f>
      </c>
      <c r="BY105" s="22">
        <f>IF(BX105="","",IF(VLOOKUP(BP73,NP,12,FALSE)=0,CONCATENATE(VLOOKUP(BP73,NP,5,FALSE),"  ",VLOOKUP(BP73,NP,6,FALSE)),IF(VLOOKUP(BP73,NP,22,FALSE)=0,CONCATENATE(VLOOKUP(BP73,NP,15,FALSE),"  ",VLOOKUP(BP73,NP,16,FALSE)),"")))</f>
      </c>
      <c r="BZ105" s="22"/>
      <c r="CA105" s="108"/>
      <c r="CB105" s="22"/>
      <c r="CC105" s="22"/>
      <c r="CD105" s="108"/>
      <c r="CE105" s="22"/>
      <c r="CF105" s="35"/>
      <c r="CG105" s="25">
        <f>IF(CF103="","",CONCATENATE(IF(VLOOKUP(BX103,NP,23,FALSE)="","",IF(VLOOKUP(BX103,NP,12,FALSE)=1,VLOOKUP(BX103,NP,23,FALSE),-VLOOKUP(BX103,NP,23,FALSE))),IF(VLOOKUP(BX103,NP,24,FALSE)="","",CONCATENATE(" / ",IF(VLOOKUP(BX103,NP,12,FALSE)=1,VLOOKUP(BX103,NP,24,FALSE),-VLOOKUP(BX103,NP,24,FALSE)))),IF(VLOOKUP(BX103,NP,25,FALSE)="","",CONCATENATE(" / ",IF(VLOOKUP(BX103,NP,12,FALSE)=1,VLOOKUP(BX103,NP,25,FALSE),-VLOOKUP(BX103,NP,25,FALSE)))),IF(VLOOKUP(BX103,NP,26,FALSE)="","",CONCATENATE(" / ",IF(VLOOKUP(BX103,NP,12,FALSE)=1,VLOOKUP(BX103,NP,26,FALSE),-VLOOKUP(BX103,NP,26,FALSE)))),IF(VLOOKUP(BX103,NP,27,FALSE)="","",CONCATENATE(" / ",IF(VLOOKUP(BX103,NP,12,FALSE)=1,VLOOKUP(BX103,NP,27,FALSE),-VLOOKUP(BX103,NP,27,FALSE)))),IF(VLOOKUP(BX103,NP,28)="","",CONCATENATE(" / ",IF(VLOOKUP(BX103,NP,12)=1,VLOOKUP(BX103,NP,28),-VLOOKUP(BX103,NP,28)))),IF(VLOOKUP(BX103,NP,29)="","",CONCATENATE(" / ",IF(VLOOKUP(BX103,NP,12)=1,VLOOKUP(BX103,NP,29),-VLOOKUP(BX103,NP,29))))))</f>
      </c>
      <c r="CH105" s="25"/>
      <c r="CI105" s="25"/>
      <c r="CJ105" s="25"/>
      <c r="CK105" s="25"/>
      <c r="CL105" s="25"/>
      <c r="CM105" s="25"/>
      <c r="CN105" s="63"/>
    </row>
    <row r="106" spans="1:92" ht="12" customHeight="1">
      <c r="A106" s="99"/>
      <c r="B106" s="40"/>
      <c r="J106" s="73"/>
      <c r="K106" s="84">
        <f>IF(R105="","",IF(VLOOKUP(Z73,NP,12,FALSE)=0,CONCATENATE(VLOOKUP(Z73,NP,8,FALSE)," pts - ",VLOOKUP(Z73,NP,11,FALSE)),IF(VLOOKUP(Z73,NP,22,FALSE)=0,CONCATENATE(VLOOKUP(Z73,NP,18,FALSE)," pts - ",VLOOKUP(Z73,NP,21,FALSE)),"")))</f>
      </c>
      <c r="L106" s="84"/>
      <c r="M106" s="115"/>
      <c r="N106" s="84"/>
      <c r="O106" s="84"/>
      <c r="P106" s="115"/>
      <c r="Q106" s="84"/>
      <c r="AH106" s="45"/>
      <c r="AP106" s="45"/>
      <c r="AQ106" s="56"/>
      <c r="AR106" s="27"/>
      <c r="AS106" s="28"/>
      <c r="AT106" s="32"/>
      <c r="AU106" s="124"/>
      <c r="AV106" s="32"/>
      <c r="AW106" s="32"/>
      <c r="AX106" s="124"/>
      <c r="AY106" s="23"/>
      <c r="AZ106" s="31"/>
      <c r="BA106" s="61"/>
      <c r="BB106" s="20"/>
      <c r="BC106" s="123"/>
      <c r="BD106" s="20"/>
      <c r="BE106" s="20"/>
      <c r="BF106" s="123"/>
      <c r="BG106" s="23"/>
      <c r="BH106" s="31"/>
      <c r="BI106" s="64"/>
      <c r="BJ106" s="65"/>
      <c r="BK106" s="89"/>
      <c r="BL106" s="65"/>
      <c r="BM106" s="65"/>
      <c r="BN106" s="89"/>
      <c r="BO106" s="20"/>
      <c r="BP106" s="13"/>
      <c r="BQ106" s="24"/>
      <c r="BR106" s="24"/>
      <c r="BS106" s="113"/>
      <c r="BT106" s="24"/>
      <c r="BU106" s="24"/>
      <c r="BV106" s="113"/>
      <c r="BW106" s="20"/>
      <c r="BX106" s="40"/>
      <c r="BY106" s="25">
        <f>IF(BX105="","",IF(VLOOKUP(BP73,NP,12,FALSE)=0,CONCATENATE(VLOOKUP(BP73,NP,8,FALSE)," pts - ",VLOOKUP(BP73,NP,11,FALSE)),IF(VLOOKUP(BP73,NP,22,FALSE)=0,CONCATENATE(VLOOKUP(BP73,NP,18,FALSE)," pts - ",VLOOKUP(BP73,NP,21,FALSE)),"")))</f>
      </c>
      <c r="BZ106" s="25"/>
      <c r="CA106" s="19"/>
      <c r="CB106" s="25"/>
      <c r="CC106" s="25"/>
      <c r="CD106" s="19"/>
      <c r="CE106" s="25"/>
      <c r="CF106" s="73"/>
      <c r="CG106" s="24"/>
      <c r="CH106" s="24"/>
      <c r="CI106" s="24"/>
      <c r="CJ106" s="24"/>
      <c r="CK106" s="24"/>
      <c r="CL106" s="24"/>
      <c r="CM106" s="40"/>
      <c r="CN106" s="59"/>
    </row>
    <row r="107" spans="1:92" ht="12" customHeight="1">
      <c r="A107" s="102" t="s">
        <v>22</v>
      </c>
      <c r="C107" s="22">
        <f>IF(J107="","",IF(VLOOKUP(R103,NP,12,FALSE)=0,CONCATENATE(VLOOKUP(R103,NP,5,FALSE),"  ",VLOOKUP(R103,NP,6,FALSE)),IF(VLOOKUP(R103,NP,22,FALSE)=0,CONCATENATE(VLOOKUP(R103,NP,15,FALSE),"  ",VLOOKUP(R103,NP,16,FALSE)),"")))</f>
      </c>
      <c r="D107" s="22"/>
      <c r="E107" s="22"/>
      <c r="F107" s="22"/>
      <c r="G107" s="22"/>
      <c r="H107" s="22"/>
      <c r="I107" s="22"/>
      <c r="J107" s="21">
        <f>IF(AND(VLOOKUP(R103,NP,12,FALSE)=0,VLOOKUP(R103,NP,22,FALSE)=0),"",IF(VLOOKUP(R103,NP,12,FALSE)=0,VLOOKUP(R103,NP,4,FALSE),IF(VLOOKUP(R103,NP,22,FALSE)=0,VLOOKUP(R103,NP,14,FALSE),"")))</f>
      </c>
      <c r="K107" s="47"/>
      <c r="L107" s="47"/>
      <c r="M107" s="109"/>
      <c r="N107" s="47"/>
      <c r="O107" s="47"/>
      <c r="P107" s="109"/>
      <c r="Q107" s="45"/>
      <c r="R107" s="30"/>
      <c r="S107" s="13"/>
      <c r="T107" s="83"/>
      <c r="U107" s="83"/>
      <c r="V107" s="83"/>
      <c r="W107" s="83"/>
      <c r="X107" s="83"/>
      <c r="Y107" s="83"/>
      <c r="Z107" s="20"/>
      <c r="AH107" s="45"/>
      <c r="AP107" s="45"/>
      <c r="AQ107" s="56"/>
      <c r="AR107" s="27"/>
      <c r="AS107" s="28"/>
      <c r="AT107" s="89"/>
      <c r="AU107" s="89"/>
      <c r="AV107" s="89"/>
      <c r="AW107" s="89"/>
      <c r="AX107" s="89"/>
      <c r="AY107" s="23"/>
      <c r="AZ107" s="27"/>
      <c r="BA107" s="57"/>
      <c r="BB107" s="28"/>
      <c r="BC107" s="110"/>
      <c r="BD107" s="28"/>
      <c r="BE107" s="28"/>
      <c r="BF107" s="110"/>
      <c r="BG107" s="20"/>
      <c r="BH107" s="31"/>
      <c r="BI107" s="64"/>
      <c r="BJ107" s="65"/>
      <c r="BK107" s="89"/>
      <c r="BL107" s="65"/>
      <c r="BM107" s="65"/>
      <c r="BN107" s="89"/>
      <c r="BO107" s="20"/>
      <c r="BP107" s="13"/>
      <c r="BQ107" s="24"/>
      <c r="BR107" s="24"/>
      <c r="BS107" s="113"/>
      <c r="BT107" s="24"/>
      <c r="BU107" s="24"/>
      <c r="BV107" s="113"/>
      <c r="BW107" s="20"/>
      <c r="BX107" s="13"/>
      <c r="BY107" s="74"/>
      <c r="BZ107" s="75"/>
      <c r="CA107" s="112"/>
      <c r="CB107" s="75"/>
      <c r="CC107" s="75"/>
      <c r="CD107" s="112"/>
      <c r="CE107" s="72"/>
      <c r="CF107" s="21">
        <f>IF(AND(VLOOKUP(BX103,NP,12,FALSE)=0,VLOOKUP(BX103,NP,22,FALSE)=0),"",IF(VLOOKUP(BX103,NP,12,FALSE)=0,VLOOKUP(BX103,NP,4,FALSE),IF(VLOOKUP(BX103,NP,22,FALSE)=0,VLOOKUP(BX103,NP,14,FALSE),"")))</f>
      </c>
      <c r="CG107" s="22">
        <f>IF(CF107="","",IF(VLOOKUP(BX103,NP,12,FALSE)=0,CONCATENATE(VLOOKUP(BX103,NP,5,FALSE),"  ",VLOOKUP(BX103,NP,6,FALSE)),IF(VLOOKUP(BX103,NP,22,FALSE)=0,CONCATENATE(VLOOKUP(BX103,NP,15,FALSE),"  ",VLOOKUP(BX103,NP,16,FALSE)),"")))</f>
      </c>
      <c r="CH107" s="22"/>
      <c r="CI107" s="22"/>
      <c r="CJ107" s="22"/>
      <c r="CK107" s="22"/>
      <c r="CL107" s="22"/>
      <c r="CM107" s="22"/>
      <c r="CN107" s="68" t="s">
        <v>5</v>
      </c>
    </row>
    <row r="108" spans="3:92" ht="12" customHeight="1">
      <c r="C108" s="84">
        <f>IF(J107="","",IF(VLOOKUP(R103,NP,12,FALSE)=0,CONCATENATE(VLOOKUP(R103,NP,8,FALSE)," pts - ",VLOOKUP(R103,NP,11,FALSE)),IF(VLOOKUP(R103,NP,22,FALSE)=0,CONCATENATE(VLOOKUP(R103,NP,18,FALSE)," pts - ",VLOOKUP(R103,NP,21,FALSE)),"")))</f>
      </c>
      <c r="D108" s="84"/>
      <c r="E108" s="84"/>
      <c r="F108" s="84"/>
      <c r="G108" s="84"/>
      <c r="H108" s="84"/>
      <c r="I108" s="84"/>
      <c r="J108" s="40"/>
      <c r="AA108" s="31"/>
      <c r="AH108" s="45"/>
      <c r="AP108" s="45"/>
      <c r="AQ108" s="56"/>
      <c r="AR108" s="27"/>
      <c r="AS108" s="28"/>
      <c r="AT108" s="20"/>
      <c r="AU108" s="123"/>
      <c r="AV108" s="20"/>
      <c r="AW108" s="20"/>
      <c r="AX108" s="123"/>
      <c r="AY108" s="23"/>
      <c r="AZ108" s="31"/>
      <c r="BA108" s="60"/>
      <c r="BB108" s="32"/>
      <c r="BC108" s="124"/>
      <c r="BD108" s="32"/>
      <c r="BE108" s="32"/>
      <c r="BF108" s="124"/>
      <c r="BG108" s="20"/>
      <c r="BH108" s="31"/>
      <c r="BI108" s="64"/>
      <c r="BJ108" s="65"/>
      <c r="BK108" s="89"/>
      <c r="BL108" s="65"/>
      <c r="BM108" s="65"/>
      <c r="BN108" s="89"/>
      <c r="BO108" s="20"/>
      <c r="BP108" s="13"/>
      <c r="BQ108" s="24"/>
      <c r="BR108" s="24"/>
      <c r="BS108" s="113"/>
      <c r="BT108" s="24"/>
      <c r="BU108" s="24"/>
      <c r="BV108" s="113"/>
      <c r="BW108" s="20"/>
      <c r="BX108" s="13"/>
      <c r="BY108" s="37"/>
      <c r="BZ108" s="37"/>
      <c r="CA108" s="117"/>
      <c r="CB108" s="37"/>
      <c r="CC108" s="37"/>
      <c r="CD108" s="117"/>
      <c r="CE108" s="24"/>
      <c r="CF108" s="40"/>
      <c r="CG108" s="25">
        <f>IF(CF107="","",IF(VLOOKUP(BX103,NP,12,FALSE)=0,CONCATENATE(VLOOKUP(BX103,NP,8,FALSE)," pts - ",VLOOKUP(BX103,NP,11,FALSE)),IF(VLOOKUP(BX103,NP,22,FALSE)=0,CONCATENATE(VLOOKUP(BX103,NP,18,FALSE)," pts - ",VLOOKUP(BX103,NP,21,FALSE)),"")))</f>
      </c>
      <c r="CH108" s="25"/>
      <c r="CI108" s="25"/>
      <c r="CJ108" s="25"/>
      <c r="CK108" s="25"/>
      <c r="CL108" s="25"/>
      <c r="CM108" s="25"/>
      <c r="CN108" s="63"/>
    </row>
    <row r="109" spans="11:92" ht="12" customHeight="1">
      <c r="K109" s="181"/>
      <c r="L109" s="182"/>
      <c r="M109" s="182"/>
      <c r="N109" s="182"/>
      <c r="O109" s="182"/>
      <c r="P109" s="182"/>
      <c r="Q109" s="182"/>
      <c r="R109" s="183"/>
      <c r="S109" s="181"/>
      <c r="T109" s="182"/>
      <c r="U109" s="182"/>
      <c r="V109" s="182"/>
      <c r="W109" s="182"/>
      <c r="X109" s="182"/>
      <c r="Y109" s="182"/>
      <c r="Z109" s="183"/>
      <c r="AH109" s="45"/>
      <c r="AP109" s="45"/>
      <c r="AQ109" s="56"/>
      <c r="AR109" s="27"/>
      <c r="AS109" s="28"/>
      <c r="AT109" s="28"/>
      <c r="AU109" s="110"/>
      <c r="AV109" s="28"/>
      <c r="AW109" s="28"/>
      <c r="AX109" s="110"/>
      <c r="AY109" s="20"/>
      <c r="AZ109" s="23"/>
      <c r="BA109" s="52"/>
      <c r="BB109" s="23"/>
      <c r="BC109" s="56"/>
      <c r="BD109" s="23"/>
      <c r="BE109" s="23"/>
      <c r="BF109" s="56"/>
      <c r="BG109" s="23"/>
      <c r="BH109" s="31"/>
      <c r="BI109" s="64"/>
      <c r="BJ109" s="65"/>
      <c r="BK109" s="89"/>
      <c r="BL109" s="65"/>
      <c r="BM109" s="65"/>
      <c r="BN109" s="89"/>
      <c r="BO109" s="20"/>
      <c r="BP109" s="181"/>
      <c r="BQ109" s="182"/>
      <c r="BR109" s="182"/>
      <c r="BS109" s="182"/>
      <c r="BT109" s="182"/>
      <c r="BU109" s="182"/>
      <c r="BV109" s="182"/>
      <c r="BW109" s="183"/>
      <c r="BX109" s="181"/>
      <c r="BY109" s="182"/>
      <c r="BZ109" s="182"/>
      <c r="CA109" s="182"/>
      <c r="CB109" s="182"/>
      <c r="CC109" s="182"/>
      <c r="CD109" s="182"/>
      <c r="CE109" s="183"/>
      <c r="CN109" s="63"/>
    </row>
    <row r="110" spans="11:92" ht="12" customHeight="1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H110" s="45"/>
      <c r="AP110" s="45"/>
      <c r="AQ110" s="56"/>
      <c r="AR110" s="27"/>
      <c r="AS110" s="28"/>
      <c r="AT110" s="28"/>
      <c r="AU110" s="110"/>
      <c r="AV110" s="28"/>
      <c r="AW110" s="28"/>
      <c r="AX110" s="110"/>
      <c r="AY110" s="20"/>
      <c r="AZ110" s="23"/>
      <c r="BA110" s="52"/>
      <c r="BB110" s="23"/>
      <c r="BC110" s="56"/>
      <c r="BD110" s="23"/>
      <c r="BE110" s="23"/>
      <c r="BF110" s="56"/>
      <c r="BG110" s="23"/>
      <c r="BH110" s="31"/>
      <c r="BI110" s="64"/>
      <c r="BJ110" s="65"/>
      <c r="BK110" s="89"/>
      <c r="BL110" s="65"/>
      <c r="BM110" s="65"/>
      <c r="BN110" s="89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N110" s="63"/>
    </row>
    <row r="111" spans="11:92" ht="12" customHeight="1">
      <c r="K111" s="62" t="s">
        <v>30</v>
      </c>
      <c r="L111" s="62"/>
      <c r="M111" s="62"/>
      <c r="N111" s="62"/>
      <c r="O111" s="62"/>
      <c r="P111" s="62"/>
      <c r="Q111" s="62"/>
      <c r="R111" s="62"/>
      <c r="S111" s="62" t="s">
        <v>29</v>
      </c>
      <c r="T111" s="62"/>
      <c r="U111" s="62"/>
      <c r="V111" s="62"/>
      <c r="W111" s="62"/>
      <c r="X111" s="62"/>
      <c r="Y111" s="62"/>
      <c r="Z111" s="62"/>
      <c r="AH111" s="45"/>
      <c r="AP111" s="45"/>
      <c r="AQ111" s="56"/>
      <c r="AR111" s="27"/>
      <c r="AS111" s="28"/>
      <c r="AT111" s="32"/>
      <c r="AU111" s="124"/>
      <c r="AV111" s="32"/>
      <c r="AW111" s="32"/>
      <c r="AX111" s="124"/>
      <c r="AY111" s="23"/>
      <c r="AZ111" s="23"/>
      <c r="BA111" s="52"/>
      <c r="BB111" s="23"/>
      <c r="BC111" s="56"/>
      <c r="BD111" s="23"/>
      <c r="BE111" s="23"/>
      <c r="BF111" s="56"/>
      <c r="BG111" s="23"/>
      <c r="BH111" s="13"/>
      <c r="BI111" s="58"/>
      <c r="BJ111" s="40"/>
      <c r="BK111" s="128"/>
      <c r="BL111" s="40"/>
      <c r="BM111" s="40"/>
      <c r="BN111" s="128"/>
      <c r="BO111" s="24"/>
      <c r="BP111" s="62" t="s">
        <v>6</v>
      </c>
      <c r="BQ111" s="62"/>
      <c r="BR111" s="62"/>
      <c r="BS111" s="62"/>
      <c r="BT111" s="62"/>
      <c r="BU111" s="62"/>
      <c r="BV111" s="62"/>
      <c r="BW111" s="62"/>
      <c r="BX111" s="62" t="s">
        <v>7</v>
      </c>
      <c r="BY111" s="62"/>
      <c r="BZ111" s="62"/>
      <c r="CA111" s="62"/>
      <c r="CB111" s="62"/>
      <c r="CC111" s="62"/>
      <c r="CD111" s="62"/>
      <c r="CE111" s="62"/>
      <c r="CF111" s="24"/>
      <c r="CG111" s="24"/>
      <c r="CH111" s="24"/>
      <c r="CI111" s="24"/>
      <c r="CJ111" s="24"/>
      <c r="CK111" s="24"/>
      <c r="CL111" s="24"/>
      <c r="CM111" s="24"/>
      <c r="CN111" s="63"/>
    </row>
    <row r="112" spans="34:92" ht="12" customHeight="1">
      <c r="AH112" s="45"/>
      <c r="AP112" s="45"/>
      <c r="AQ112" s="56"/>
      <c r="AR112" s="27"/>
      <c r="AS112" s="28"/>
      <c r="AT112" s="28"/>
      <c r="AU112" s="110"/>
      <c r="AV112" s="28"/>
      <c r="AW112" s="28"/>
      <c r="AX112" s="110"/>
      <c r="AY112" s="20"/>
      <c r="AZ112" s="23"/>
      <c r="BA112" s="52"/>
      <c r="BB112" s="23"/>
      <c r="BC112" s="56"/>
      <c r="BD112" s="23"/>
      <c r="BE112" s="23"/>
      <c r="BF112" s="56"/>
      <c r="BG112" s="23"/>
      <c r="BH112" s="76"/>
      <c r="BI112" s="77"/>
      <c r="BJ112" s="78"/>
      <c r="BK112" s="129"/>
      <c r="BL112" s="78"/>
      <c r="BM112" s="78"/>
      <c r="BN112" s="129"/>
      <c r="BO112" s="79"/>
      <c r="BP112" s="13"/>
      <c r="BQ112" s="83"/>
      <c r="BR112" s="83"/>
      <c r="BS112" s="83"/>
      <c r="BT112" s="83"/>
      <c r="BU112" s="83"/>
      <c r="BV112" s="83"/>
      <c r="BW112" s="79"/>
      <c r="BX112" s="76"/>
      <c r="BY112" s="79"/>
      <c r="BZ112" s="79"/>
      <c r="CA112" s="119"/>
      <c r="CB112" s="79"/>
      <c r="CC112" s="79"/>
      <c r="CD112" s="119"/>
      <c r="CE112" s="79"/>
      <c r="CF112" s="76"/>
      <c r="CG112" s="79"/>
      <c r="CH112" s="79"/>
      <c r="CI112" s="79"/>
      <c r="CJ112" s="79"/>
      <c r="CK112" s="79"/>
      <c r="CL112" s="79"/>
      <c r="CM112" s="79"/>
      <c r="CN112" s="80"/>
    </row>
    <row r="113" spans="1:92" ht="12" customHeight="1">
      <c r="A113" s="179"/>
      <c r="B113" s="83"/>
      <c r="C113" s="83"/>
      <c r="D113" s="83"/>
      <c r="E113" s="83"/>
      <c r="F113" s="83"/>
      <c r="G113" s="40"/>
      <c r="H113" s="92"/>
      <c r="K113" s="13"/>
      <c r="L113" s="24"/>
      <c r="M113" s="113"/>
      <c r="N113" s="24"/>
      <c r="O113" s="24"/>
      <c r="P113" s="113"/>
      <c r="S113" s="22">
        <f>IF(Z113="","",IF(VLOOKUP(AH13,NP,12,FALSE)=0,CONCATENATE(VLOOKUP(AH13,NP,5,FALSE),"  ",VLOOKUP(AH13,NP,6,FALSE)),IF(VLOOKUP(AH13,NP,22,FALSE)=0,CONCATENATE(VLOOKUP(AH13,NP,15,FALSE),"  ",VLOOKUP(AH13,NP,16,FALSE)),"")))</f>
      </c>
      <c r="T113" s="22"/>
      <c r="U113" s="108"/>
      <c r="V113" s="22"/>
      <c r="W113" s="22"/>
      <c r="X113" s="108"/>
      <c r="Y113" s="22"/>
      <c r="Z113" s="21">
        <f>IF(AND(VLOOKUP(AH13,NP,12,FALSE)=0,VLOOKUP(AH13,NP,22,FALSE)=0),"",IF(VLOOKUP(AH13,NP,12,FALSE)=0,VLOOKUP(AH13,NP,4,FALSE),IF(VLOOKUP(AH13,NP,22,FALSE)=0,VLOOKUP(AH13,NP,14,FALSE),"")))</f>
      </c>
      <c r="AA113" s="91">
        <v>6</v>
      </c>
      <c r="AB113" s="47"/>
      <c r="AC113" s="109"/>
      <c r="AD113" s="47"/>
      <c r="AE113" s="47"/>
      <c r="AF113" s="109"/>
      <c r="AG113" s="47"/>
      <c r="AH113" s="45"/>
      <c r="AP113" s="45"/>
      <c r="AQ113" s="56"/>
      <c r="AR113" s="27"/>
      <c r="AS113" s="28"/>
      <c r="AT113" s="32"/>
      <c r="AU113" s="124"/>
      <c r="AV113" s="32"/>
      <c r="AW113" s="32"/>
      <c r="AX113" s="124"/>
      <c r="AY113" s="23"/>
      <c r="AZ113" s="23"/>
      <c r="BA113" s="52"/>
      <c r="BB113" s="23"/>
      <c r="BC113" s="56"/>
      <c r="BD113" s="23"/>
      <c r="BE113" s="23"/>
      <c r="BF113" s="56"/>
      <c r="BG113" s="23"/>
      <c r="BH113" s="76"/>
      <c r="BI113" s="81"/>
      <c r="BJ113" s="82"/>
      <c r="BK113" s="130"/>
      <c r="BL113" s="82"/>
      <c r="BM113" s="82"/>
      <c r="BN113" s="130"/>
      <c r="BO113" s="139">
        <v>8</v>
      </c>
      <c r="BP113" s="21">
        <f>IF(AND(VLOOKUP(BH13,NP,12,FALSE)=0,VLOOKUP(BH13,NP,22,FALSE)=0),"",IF(VLOOKUP(BH13,NP,12,FALSE)=0,VLOOKUP(BH13,NP,4,FALSE),IF(VLOOKUP(BH13,NP,22,FALSE)=0,VLOOKUP(BH13,NP,14,FALSE),"")))</f>
      </c>
      <c r="BQ113" s="22">
        <f>IF(BP113="","",IF(VLOOKUP(BH13,NP,12,FALSE)=0,CONCATENATE(VLOOKUP(BH13,NP,5,FALSE),"  ",VLOOKUP(BH13,NP,6,FALSE)),IF(VLOOKUP(BH13,NP,22,FALSE)=0,CONCATENATE(VLOOKUP(BH13,NP,15,FALSE),"  ",VLOOKUP(BH13,NP,16,FALSE)),"")))</f>
      </c>
      <c r="BR113" s="22"/>
      <c r="BS113" s="108"/>
      <c r="BT113" s="22"/>
      <c r="BU113" s="22"/>
      <c r="BV113" s="108"/>
      <c r="BW113" s="22"/>
      <c r="BX113" s="13"/>
      <c r="BY113" s="24"/>
      <c r="BZ113" s="24"/>
      <c r="CA113" s="113"/>
      <c r="CB113" s="24"/>
      <c r="CC113" s="24"/>
      <c r="CD113" s="113"/>
      <c r="CE113" s="24"/>
      <c r="CF113" s="13"/>
      <c r="CG113" s="24"/>
      <c r="CH113" s="24"/>
      <c r="CI113" s="24"/>
      <c r="CJ113" s="24"/>
      <c r="CK113" s="24"/>
      <c r="CL113" s="24"/>
      <c r="CM113" s="24"/>
      <c r="CN113" s="80"/>
    </row>
    <row r="114" spans="1:92" ht="12" customHeight="1">
      <c r="A114" s="179"/>
      <c r="B114" s="83"/>
      <c r="C114" s="83"/>
      <c r="D114" s="83"/>
      <c r="E114" s="83"/>
      <c r="F114" s="83"/>
      <c r="G114" s="40"/>
      <c r="H114" s="92"/>
      <c r="K114" s="13"/>
      <c r="L114" s="24"/>
      <c r="M114" s="113"/>
      <c r="N114" s="24"/>
      <c r="O114" s="24"/>
      <c r="P114" s="113"/>
      <c r="R114" s="140">
        <v>11</v>
      </c>
      <c r="S114" s="84">
        <f>IF(Z113="","",IF(VLOOKUP(AH13,NP,12,FALSE)=0,CONCATENATE(VLOOKUP(AH13,NP,8,FALSE)," pts - ",VLOOKUP(AH13,NP,11,FALSE)),IF(VLOOKUP(AH13,NP,22,FALSE)=0,CONCATENATE(VLOOKUP(AH13,NP,18,FALSE)," pts - ",VLOOKUP(AH13,NP,21,FALSE)),"")))</f>
      </c>
      <c r="T114" s="84"/>
      <c r="U114" s="115"/>
      <c r="V114" s="84"/>
      <c r="W114" s="84"/>
      <c r="X114" s="115"/>
      <c r="Y114" s="84"/>
      <c r="Z114" s="40"/>
      <c r="AH114" s="45"/>
      <c r="AP114" s="45"/>
      <c r="AQ114" s="56"/>
      <c r="AR114" s="27"/>
      <c r="AS114" s="28"/>
      <c r="AT114" s="89"/>
      <c r="AU114" s="89"/>
      <c r="AV114" s="89"/>
      <c r="AW114" s="89"/>
      <c r="AX114" s="89"/>
      <c r="AY114" s="23"/>
      <c r="AZ114" s="27"/>
      <c r="BA114" s="57"/>
      <c r="BB114" s="28"/>
      <c r="BC114" s="110"/>
      <c r="BD114" s="28"/>
      <c r="BE114" s="28"/>
      <c r="BF114" s="110"/>
      <c r="BG114" s="20"/>
      <c r="BH114" s="76"/>
      <c r="BI114" s="77"/>
      <c r="BJ114" s="78"/>
      <c r="BK114" s="129"/>
      <c r="BL114" s="78"/>
      <c r="BM114" s="78"/>
      <c r="BN114" s="129"/>
      <c r="BO114" s="79"/>
      <c r="BP114" s="40"/>
      <c r="BQ114" s="25">
        <f>IF(BP113="","",IF(VLOOKUP(BH13,NP,12,FALSE)=0,CONCATENATE(VLOOKUP(BH13,NP,8,FALSE)," pts - ",VLOOKUP(BH13,NP,11,FALSE)),IF(VLOOKUP(BH13,NP,22,FALSE)=0,CONCATENATE(VLOOKUP(BH13,NP,18,FALSE)," pts - ",VLOOKUP(BH13,NP,21,FALSE)),"")))</f>
      </c>
      <c r="BR114" s="25"/>
      <c r="BS114" s="19"/>
      <c r="BT114" s="25"/>
      <c r="BU114" s="25"/>
      <c r="BV114" s="19"/>
      <c r="BW114" s="25"/>
      <c r="BX114" s="141">
        <v>9</v>
      </c>
      <c r="BY114" s="136"/>
      <c r="BZ114" s="137"/>
      <c r="CA114" s="138"/>
      <c r="CB114" s="137"/>
      <c r="CC114" s="137"/>
      <c r="CD114" s="138"/>
      <c r="CE114" s="4"/>
      <c r="CF114" s="13"/>
      <c r="CG114" s="24"/>
      <c r="CH114" s="24"/>
      <c r="CI114" s="24"/>
      <c r="CJ114" s="24"/>
      <c r="CK114" s="24"/>
      <c r="CL114" s="24"/>
      <c r="CM114" s="24"/>
      <c r="CN114" s="80"/>
    </row>
    <row r="115" spans="1:92" ht="12" customHeight="1">
      <c r="A115" s="99"/>
      <c r="B115" s="24"/>
      <c r="C115" s="24"/>
      <c r="D115" s="24"/>
      <c r="E115" s="24"/>
      <c r="F115" s="24"/>
      <c r="G115" s="24"/>
      <c r="H115" s="92"/>
      <c r="K115" s="22">
        <f>IF(R115="","",CONCATENATE(VLOOKUP(R118,NP,5,FALSE),"  ",VLOOKUP(R118,NP,6,FALSE)))</f>
      </c>
      <c r="L115" s="22"/>
      <c r="M115" s="108"/>
      <c r="N115" s="22"/>
      <c r="O115" s="22"/>
      <c r="P115" s="108"/>
      <c r="Q115" s="22"/>
      <c r="R115" s="97">
        <f>IF(VLOOKUP(R118,NP,4,FALSE)=0,"",VLOOKUP(R118,NP,4,FALSE))</f>
      </c>
      <c r="S115" s="142" t="s">
        <v>63</v>
      </c>
      <c r="T115" s="142"/>
      <c r="U115" s="143">
        <f>IF(VLOOKUP(Z115,NP,32,FALSE)="","",IF(VLOOKUP(Z115,NP,32,FALSE)=0,"",VLOOKUP(Z115,NP,32,FALSE)))</f>
      </c>
      <c r="V115" s="144">
        <f>IF(VLOOKUP(Z115,NP,33,FALSE)="","",IF(VLOOKUP(Z115,NP,34,FALSE)=2,"",VLOOKUP(Z115,NP,34,FALSE)))</f>
      </c>
      <c r="W115" s="144"/>
      <c r="X115" s="145">
        <f>IF(VLOOKUP(Z115,NP,33,FALSE)="","",IF(VLOOKUP(Z115,NP,33,FALSE)=0,"",VLOOKUP(Z115,NP,33,FALSE)))</f>
      </c>
      <c r="Y115" s="146"/>
      <c r="Z115" s="148">
        <v>71</v>
      </c>
      <c r="AH115" s="45"/>
      <c r="AP115" s="45"/>
      <c r="AQ115" s="56"/>
      <c r="AR115" s="27"/>
      <c r="AS115" s="28"/>
      <c r="AT115" s="20"/>
      <c r="AU115" s="123"/>
      <c r="AV115" s="20"/>
      <c r="AW115" s="20"/>
      <c r="AX115" s="123"/>
      <c r="AY115" s="23"/>
      <c r="AZ115" s="20"/>
      <c r="BA115" s="60"/>
      <c r="BB115" s="32"/>
      <c r="BC115" s="124"/>
      <c r="BD115" s="32"/>
      <c r="BE115" s="32"/>
      <c r="BF115" s="124"/>
      <c r="BG115" s="23"/>
      <c r="BH115" s="76"/>
      <c r="BI115" s="77"/>
      <c r="BJ115" s="78"/>
      <c r="BK115" s="129"/>
      <c r="BL115" s="78"/>
      <c r="BM115" s="78"/>
      <c r="BN115" s="129"/>
      <c r="BO115" s="79"/>
      <c r="BP115" s="148">
        <v>30</v>
      </c>
      <c r="BQ115" s="142" t="s">
        <v>63</v>
      </c>
      <c r="BR115" s="142"/>
      <c r="BS115" s="143">
        <f>IF(VLOOKUP(BP115,NP,32,FALSE)="","",IF(VLOOKUP(BP115,NP,32,FALSE)=0,"",VLOOKUP(BP115,NP,32,FALSE)))</f>
      </c>
      <c r="BT115" s="144">
        <f>IF(VLOOKUP(BP115,NP,33,FALSE)="","",IF(VLOOKUP(BP115,NP,34,FALSE)=2,"",VLOOKUP(BP115,NP,34,FALSE)))</f>
      </c>
      <c r="BU115" s="144"/>
      <c r="BV115" s="145">
        <f>IF(VLOOKUP(BP115,NP,33,FALSE)="","",IF(VLOOKUP(BP115,NP,33,FALSE)=0,"",VLOOKUP(BP115,NP,33,FALSE)))</f>
      </c>
      <c r="BW115" s="146"/>
      <c r="BX115" s="33">
        <f>IF(VLOOKUP(BX118,NP,4,FALSE)=0,"",VLOOKUP(BX118,NP,4,FALSE))</f>
      </c>
      <c r="BY115" s="22">
        <f>IF(BX115="","",CONCATENATE(VLOOKUP(BX118,NP,5,FALSE),"  ",VLOOKUP(BX118,NP,6,FALSE)))</f>
      </c>
      <c r="BZ115" s="22"/>
      <c r="CA115" s="108"/>
      <c r="CB115" s="22"/>
      <c r="CC115" s="22"/>
      <c r="CD115" s="108"/>
      <c r="CE115" s="22"/>
      <c r="CF115" s="13"/>
      <c r="CG115" s="24"/>
      <c r="CH115" s="24"/>
      <c r="CI115" s="24"/>
      <c r="CJ115" s="24"/>
      <c r="CK115" s="24"/>
      <c r="CL115" s="24"/>
      <c r="CM115" s="24"/>
      <c r="CN115" s="80"/>
    </row>
    <row r="116" spans="1:92" ht="12" customHeight="1">
      <c r="A116" s="105"/>
      <c r="B116" s="79"/>
      <c r="C116" s="79"/>
      <c r="D116" s="79"/>
      <c r="E116" s="79"/>
      <c r="F116" s="79"/>
      <c r="G116" s="79"/>
      <c r="H116" s="93"/>
      <c r="J116" s="96"/>
      <c r="K116" s="84">
        <f>IF(R115="","",CONCATENATE(VLOOKUP(R118,NP,8,FALSE)," pts - ",VLOOKUP(R118,NP,11,FALSE)))</f>
      </c>
      <c r="L116" s="84"/>
      <c r="M116" s="115"/>
      <c r="N116" s="84"/>
      <c r="O116" s="84"/>
      <c r="P116" s="115"/>
      <c r="Q116" s="84"/>
      <c r="R116" s="98"/>
      <c r="S116" s="24"/>
      <c r="T116" s="24"/>
      <c r="U116" s="113"/>
      <c r="V116" s="24"/>
      <c r="W116" s="24"/>
      <c r="X116" s="113"/>
      <c r="Y116" s="40"/>
      <c r="Z116" s="24"/>
      <c r="AH116" s="45"/>
      <c r="AP116" s="45"/>
      <c r="AQ116" s="56"/>
      <c r="AR116" s="27"/>
      <c r="AS116" s="28"/>
      <c r="AT116" s="28"/>
      <c r="AU116" s="110"/>
      <c r="AV116" s="28"/>
      <c r="AW116" s="28"/>
      <c r="AX116" s="110"/>
      <c r="AY116" s="20"/>
      <c r="AZ116" s="31"/>
      <c r="BA116" s="64"/>
      <c r="BB116" s="65"/>
      <c r="BC116" s="89"/>
      <c r="BD116" s="65"/>
      <c r="BE116" s="65"/>
      <c r="BF116" s="89"/>
      <c r="BG116" s="23"/>
      <c r="BH116" s="76"/>
      <c r="BI116" s="77"/>
      <c r="BJ116" s="78"/>
      <c r="BK116" s="129"/>
      <c r="BL116" s="78"/>
      <c r="BM116" s="78"/>
      <c r="BN116" s="129"/>
      <c r="BO116" s="79"/>
      <c r="BP116" s="24"/>
      <c r="BQ116" s="24"/>
      <c r="BR116" s="24"/>
      <c r="BS116" s="113"/>
      <c r="BT116" s="24"/>
      <c r="BU116" s="24"/>
      <c r="BV116" s="113"/>
      <c r="BW116" s="40"/>
      <c r="BX116" s="34"/>
      <c r="BY116" s="25">
        <f>IF(BX115="","",CONCATENATE(VLOOKUP(BX118,NP,8,FALSE)," pts - ",VLOOKUP(BX118,NP,11,FALSE)))</f>
      </c>
      <c r="BZ116" s="25"/>
      <c r="CA116" s="19"/>
      <c r="CB116" s="25"/>
      <c r="CC116" s="25"/>
      <c r="CD116" s="19"/>
      <c r="CE116" s="25"/>
      <c r="CF116" s="35"/>
      <c r="CG116" s="24"/>
      <c r="CH116" s="24"/>
      <c r="CI116" s="24"/>
      <c r="CJ116" s="24"/>
      <c r="CK116" s="24"/>
      <c r="CL116" s="24"/>
      <c r="CM116" s="24"/>
      <c r="CN116" s="80"/>
    </row>
    <row r="117" spans="10:92" ht="12" customHeight="1">
      <c r="J117" s="96"/>
      <c r="K117" s="84">
        <f>IF(R115="","",CONCATENATE(IF(VLOOKUP(Z115,NP,23,FALSE)="","",IF(VLOOKUP(Z115,NP,12,FALSE)=1,VLOOKUP(Z115,NP,23,FALSE),-VLOOKUP(Z115,NP,23,FALSE))),IF(VLOOKUP(Z115,NP,24,FALSE)="","",CONCATENATE(" / ",IF(VLOOKUP(Z115,NP,12,FALSE)=1,VLOOKUP(Z115,NP,24,FALSE),-VLOOKUP(Z115,NP,24,FALSE)))),IF(VLOOKUP(Z115,NP,25,FALSE)="","",CONCATENATE(" / ",IF(VLOOKUP(Z115,NP,12,FALSE)=1,VLOOKUP(Z115,NP,25,FALSE),-VLOOKUP(Z115,NP,25,FALSE)))),IF(VLOOKUP(Z115,NP,26,FALSE)="","",CONCATENATE(" / ",IF(VLOOKUP(Z115,NP,12,FALSE)=1,VLOOKUP(Z115,NP,26,FALSE),-VLOOKUP(Z115,NP,26,FALSE)))),IF(VLOOKUP(Z115,NP,27,FALSE)="","",CONCATENATE(" / ",IF(VLOOKUP(Z115,NP,12,FALSE)=1,VLOOKUP(Z115,NP,27,FALSE),-VLOOKUP(Z115,NP,27,FALSE)))),IF(VLOOKUP(Z115,NP,28)="","",CONCATENATE(" / ",IF(VLOOKUP(Z115,NP,12)=1,VLOOKUP(Z115,NP,28),-VLOOKUP(Z115,NP,28)))),IF(VLOOKUP(Z115,NP,29)="","",CONCATENATE(" / ",IF(VLOOKUP(Z115,NP,12)=1,VLOOKUP(Z115,NP,29),-VLOOKUP(Z115,NP,29))))))</f>
      </c>
      <c r="L117" s="84"/>
      <c r="M117" s="115"/>
      <c r="N117" s="84"/>
      <c r="O117" s="84"/>
      <c r="P117" s="115"/>
      <c r="Q117" s="84"/>
      <c r="R117" s="100"/>
      <c r="S117" s="22">
        <f>IF(Z117="","",IF(VLOOKUP(AH37,NP,12,FALSE)=0,CONCATENATE(VLOOKUP(AH37,NP,5,FALSE),"  ",VLOOKUP(AH37,NP,6,FALSE)),IF(VLOOKUP(AH37,NP,22,FALSE)=0,CONCATENATE(VLOOKUP(AH37,NP,15,FALSE),"  ",VLOOKUP(AH37,NP,16,FALSE)),"")))</f>
      </c>
      <c r="T117" s="22"/>
      <c r="U117" s="108"/>
      <c r="V117" s="22"/>
      <c r="W117" s="22"/>
      <c r="X117" s="108"/>
      <c r="Y117" s="22"/>
      <c r="Z117" s="21">
        <f>IF(AND(VLOOKUP(AH37,NP,12,FALSE)=0,VLOOKUP(AH37,NP,22,FALSE)=0),"",IF(VLOOKUP(AH37,NP,12,FALSE)=0,VLOOKUP(AH37,NP,4,FALSE),IF(VLOOKUP(AH37,NP,22,FALSE)=0,VLOOKUP(AH37,NP,14,FALSE),"")))</f>
      </c>
      <c r="AA117" s="91">
        <v>11</v>
      </c>
      <c r="AB117" s="47"/>
      <c r="AC117" s="109"/>
      <c r="AD117" s="47"/>
      <c r="AE117" s="47"/>
      <c r="AF117" s="109"/>
      <c r="AG117" s="47"/>
      <c r="AH117" s="45"/>
      <c r="AP117" s="45"/>
      <c r="AQ117" s="56"/>
      <c r="AR117" s="27"/>
      <c r="AS117" s="28"/>
      <c r="AT117" s="32"/>
      <c r="AU117" s="124"/>
      <c r="AV117" s="32"/>
      <c r="AW117" s="32"/>
      <c r="AX117" s="124"/>
      <c r="AY117" s="23"/>
      <c r="AZ117" s="31"/>
      <c r="BA117" s="186"/>
      <c r="BB117" s="89"/>
      <c r="BC117" s="89"/>
      <c r="BD117" s="89"/>
      <c r="BE117" s="89"/>
      <c r="BF117" s="89"/>
      <c r="BG117" s="23"/>
      <c r="BH117" s="76"/>
      <c r="BI117" s="81"/>
      <c r="BJ117" s="82"/>
      <c r="BK117" s="130"/>
      <c r="BL117" s="82"/>
      <c r="BM117" s="82"/>
      <c r="BN117" s="130"/>
      <c r="BO117" s="139">
        <v>9</v>
      </c>
      <c r="BP117" s="21">
        <f>IF(AND(VLOOKUP(BH37,NP,12,FALSE)=0,VLOOKUP(BH37,NP,22,FALSE)=0),"",IF(VLOOKUP(BH37,NP,12,FALSE)=0,VLOOKUP(BH37,NP,4,FALSE),IF(VLOOKUP(BH37,NP,22,FALSE)=0,VLOOKUP(BH37,NP,14,FALSE),"")))</f>
      </c>
      <c r="BQ117" s="22">
        <f>IF(BP117="","",IF(VLOOKUP(BH37,NP,12,FALSE)=0,CONCATENATE(VLOOKUP(BH37,NP,5,FALSE),"  ",VLOOKUP(BH37,NP,6,FALSE)),IF(VLOOKUP(BH37,NP,22,FALSE)=0,CONCATENATE(VLOOKUP(BH37,NP,15,FALSE),"  ",VLOOKUP(BH37,NP,16,FALSE)),"")))</f>
      </c>
      <c r="BR117" s="22"/>
      <c r="BS117" s="108"/>
      <c r="BT117" s="22"/>
      <c r="BU117" s="22"/>
      <c r="BV117" s="108"/>
      <c r="BW117" s="22"/>
      <c r="BX117" s="35"/>
      <c r="BY117" s="25">
        <f>IF(BX115="","",CONCATENATE(IF(VLOOKUP(BP115,NP,23,FALSE)="","",IF(VLOOKUP(BP115,NP,12,FALSE)=1,VLOOKUP(BP115,NP,23,FALSE),-VLOOKUP(BP115,NP,23,FALSE))),IF(VLOOKUP(BP115,NP,24,FALSE)="","",CONCATENATE(" / ",IF(VLOOKUP(BP115,NP,12,FALSE)=1,VLOOKUP(BP115,NP,24,FALSE),-VLOOKUP(BP115,NP,24,FALSE)))),IF(VLOOKUP(BP115,NP,25,FALSE)="","",CONCATENATE(" / ",IF(VLOOKUP(BP115,NP,12,FALSE)=1,VLOOKUP(BP115,NP,25,FALSE),-VLOOKUP(BP115,NP,25,FALSE)))),IF(VLOOKUP(BP115,NP,26,FALSE)="","",CONCATENATE(" / ",IF(VLOOKUP(BP115,NP,12,FALSE)=1,VLOOKUP(BP115,NP,26,FALSE),-VLOOKUP(BP115,NP,26,FALSE)))),IF(VLOOKUP(BP115,NP,27,FALSE)="","",CONCATENATE(" / ",IF(VLOOKUP(BP115,NP,12,FALSE)=1,VLOOKUP(BP115,NP,27,FALSE),-VLOOKUP(BP115,NP,27,FALSE)))),IF(VLOOKUP(BP115,NP,28)="","",CONCATENATE(" / ",IF(VLOOKUP(BP115,NP,12)=1,VLOOKUP(BP115,NP,28),-VLOOKUP(BP115,NP,28)))),IF(VLOOKUP(BP115,NP,29)="","",CONCATENATE(" / ",IF(VLOOKUP(BP115,NP,12)=1,VLOOKUP(BP115,NP,29),-VLOOKUP(BP115,NP,29))))))</f>
      </c>
      <c r="BZ117" s="25"/>
      <c r="CA117" s="19"/>
      <c r="CB117" s="25"/>
      <c r="CC117" s="25"/>
      <c r="CD117" s="19"/>
      <c r="CE117" s="25"/>
      <c r="CF117" s="35"/>
      <c r="CG117" s="24"/>
      <c r="CH117" s="24"/>
      <c r="CI117" s="24"/>
      <c r="CJ117" s="24"/>
      <c r="CK117" s="24"/>
      <c r="CL117" s="24"/>
      <c r="CM117" s="24"/>
      <c r="CN117" s="80"/>
    </row>
    <row r="118" spans="1:92" ht="12" customHeight="1">
      <c r="A118" s="102" t="s">
        <v>23</v>
      </c>
      <c r="B118" s="24"/>
      <c r="C118" s="22">
        <f>IF(J118="","",IF(VLOOKUP(R118,NP,12,FALSE)=1,CONCATENATE(VLOOKUP(R118,NP,5,FALSE),"  ",VLOOKUP(R118,NP,6,FALSE)),IF(VLOOKUP(R118,NP,22,FALSE)=1,CONCATENATE(VLOOKUP(R118,NP,15,FALSE),"  ",VLOOKUP(R118,NP,16,FALSE)),"")))</f>
      </c>
      <c r="D118" s="22"/>
      <c r="E118" s="22"/>
      <c r="F118" s="22"/>
      <c r="G118" s="22"/>
      <c r="H118" s="22"/>
      <c r="I118" s="22"/>
      <c r="J118" s="97">
        <f>IF(VLOOKUP(R118,NP,12,FALSE)=1,VLOOKUP(R118,NP,4,FALSE),IF(VLOOKUP(R118,NP,22,FALSE)=1,VLOOKUP(R118,NP,14,FALSE),""))</f>
      </c>
      <c r="K118" s="142" t="s">
        <v>63</v>
      </c>
      <c r="L118" s="142"/>
      <c r="M118" s="143">
        <f>IF(VLOOKUP(R118,NP,32,FALSE)="","",IF(VLOOKUP(R118,NP,32,FALSE)=0,"",VLOOKUP(R118,NP,32,FALSE)))</f>
      </c>
      <c r="N118" s="144">
        <f>IF(VLOOKUP(R118,NP,33,FALSE)="","",IF(VLOOKUP(R118,NP,34,FALSE)=2,"",VLOOKUP(R118,NP,34,FALSE)))</f>
      </c>
      <c r="O118" s="144"/>
      <c r="P118" s="145">
        <f>IF(VLOOKUP(R118,NP,33,FALSE)="","",IF(VLOOKUP(R118,NP,33,FALSE)=0,"",VLOOKUP(R118,NP,33,FALSE)))</f>
      </c>
      <c r="Q118" s="146"/>
      <c r="R118" s="148">
        <v>62</v>
      </c>
      <c r="S118" s="84">
        <f>IF(Z117="","",IF(VLOOKUP(AH37,NP,12,FALSE)=0,CONCATENATE(VLOOKUP(AH37,NP,8,FALSE)," pts - ",VLOOKUP(AH37,NP,11,FALSE)),IF(VLOOKUP(AH37,NP,22,FALSE)=0,CONCATENATE(VLOOKUP(AH37,NP,18,FALSE)," pts - ",VLOOKUP(AH37,NP,21,FALSE)),"")))</f>
      </c>
      <c r="T118" s="84"/>
      <c r="U118" s="115"/>
      <c r="V118" s="84"/>
      <c r="W118" s="84"/>
      <c r="X118" s="115"/>
      <c r="Y118" s="84"/>
      <c r="Z118" s="40"/>
      <c r="AH118" s="45"/>
      <c r="AP118" s="45"/>
      <c r="AQ118" s="56"/>
      <c r="AR118" s="27"/>
      <c r="AS118" s="28"/>
      <c r="AT118" s="28"/>
      <c r="AU118" s="110"/>
      <c r="AV118" s="28"/>
      <c r="AW118" s="28"/>
      <c r="AX118" s="110"/>
      <c r="AY118" s="20"/>
      <c r="AZ118" s="31"/>
      <c r="BA118" s="61"/>
      <c r="BB118" s="20"/>
      <c r="BC118" s="123"/>
      <c r="BD118" s="20"/>
      <c r="BE118" s="20"/>
      <c r="BF118" s="123"/>
      <c r="BG118" s="23"/>
      <c r="BH118" s="76"/>
      <c r="BI118" s="77"/>
      <c r="BJ118" s="78"/>
      <c r="BK118" s="129"/>
      <c r="BL118" s="78"/>
      <c r="BM118" s="78"/>
      <c r="BN118" s="129"/>
      <c r="BO118" s="139"/>
      <c r="BP118" s="40"/>
      <c r="BQ118" s="25">
        <f>IF(BP117="","",IF(VLOOKUP(BH37,NP,12,FALSE)=0,CONCATENATE(VLOOKUP(BH37,NP,8,FALSE)," pts - ",VLOOKUP(BH37,NP,11,FALSE)),IF(VLOOKUP(BH37,NP,22,FALSE)=0,CONCATENATE(VLOOKUP(BH37,NP,18,FALSE)," pts - ",VLOOKUP(BH37,NP,21,FALSE)),"")))</f>
      </c>
      <c r="BR118" s="25"/>
      <c r="BS118" s="19"/>
      <c r="BT118" s="25"/>
      <c r="BU118" s="25"/>
      <c r="BV118" s="19"/>
      <c r="BW118" s="25"/>
      <c r="BX118" s="148">
        <v>26</v>
      </c>
      <c r="BY118" s="142" t="s">
        <v>63</v>
      </c>
      <c r="BZ118" s="142"/>
      <c r="CA118" s="143">
        <f>IF(VLOOKUP(BX118,NP,32,FALSE)="","",IF(VLOOKUP(BX118,NP,32,FALSE)=0,"",VLOOKUP(BX118,NP,32,FALSE)))</f>
      </c>
      <c r="CB118" s="144">
        <f>IF(VLOOKUP(BX118,NP,33,FALSE)="","",IF(VLOOKUP(BX118,NP,34,FALSE)=2,"",VLOOKUP(BX118,NP,34,FALSE)))</f>
      </c>
      <c r="CC118" s="144"/>
      <c r="CD118" s="145">
        <f>IF(VLOOKUP(BX118,NP,33,FALSE)="","",IF(VLOOKUP(BX118,NP,33,FALSE)=0,"",VLOOKUP(BX118,NP,33,FALSE)))</f>
      </c>
      <c r="CE118" s="146"/>
      <c r="CF118" s="33">
        <f>IF(VLOOKUP(BX118,NP,12,FALSE)=1,VLOOKUP(BX118,NP,4,FALSE),IF(VLOOKUP(BX118,NP,22,FALSE)=1,VLOOKUP(BX118,NP,14,FALSE),""))</f>
      </c>
      <c r="CG118" s="22">
        <f>IF(CF118="","",IF(VLOOKUP(BX118,NP,12,FALSE)=1,CONCATENATE(VLOOKUP(BX118,NP,5,FALSE),"  ",VLOOKUP(BX118,NP,6,FALSE)),IF(VLOOKUP(BX118,NP,22,FALSE)=1,CONCATENATE(VLOOKUP(BX118,NP,15,FALSE),"  ",VLOOKUP(BX118,NP,16,FALSE)),"")))</f>
      </c>
      <c r="CH118" s="22"/>
      <c r="CI118" s="22"/>
      <c r="CJ118" s="22"/>
      <c r="CK118" s="22"/>
      <c r="CL118" s="22"/>
      <c r="CM118" s="22"/>
      <c r="CN118" s="68" t="s">
        <v>8</v>
      </c>
    </row>
    <row r="119" spans="1:92" ht="12" customHeight="1">
      <c r="A119" s="99"/>
      <c r="B119" s="24"/>
      <c r="C119" s="84">
        <f>IF(J118="","",IF(VLOOKUP(R118,NP,12,FALSE)=1,CONCATENATE(VLOOKUP(R118,NP,8,FALSE)," pts - ",VLOOKUP(R118,NP,11,FALSE)),IF(VLOOKUP(R118,NP,22,FALSE)=1,CONCATENATE(VLOOKUP(R118,NP,18,FALSE)," pts - ",VLOOKUP(R118,NP,21,FALSE)),"")))</f>
      </c>
      <c r="D119" s="84"/>
      <c r="E119" s="84"/>
      <c r="F119" s="84"/>
      <c r="G119" s="84"/>
      <c r="H119" s="84"/>
      <c r="I119" s="84"/>
      <c r="J119" s="96"/>
      <c r="K119" s="24"/>
      <c r="L119" s="24"/>
      <c r="M119" s="113"/>
      <c r="N119" s="24"/>
      <c r="O119" s="24"/>
      <c r="P119" s="113"/>
      <c r="Q119" s="40"/>
      <c r="R119" s="13"/>
      <c r="S119" s="22">
        <f>IF(Z119="","",IF(VLOOKUP(AH61,NP,12,FALSE)=0,CONCATENATE(VLOOKUP(AH61,NP,5,FALSE),"  ",VLOOKUP(AH61,NP,6,FALSE)),IF(VLOOKUP(AH61,NP,22,FALSE)=0,CONCATENATE(VLOOKUP(AH61,NP,15,FALSE),"  ",VLOOKUP(AH61,NP,16,FALSE)),"")))</f>
      </c>
      <c r="T119" s="22"/>
      <c r="U119" s="108"/>
      <c r="V119" s="22"/>
      <c r="W119" s="22"/>
      <c r="X119" s="108"/>
      <c r="Y119" s="22"/>
      <c r="Z119" s="21">
        <f>IF(AND(VLOOKUP(AH61,NP,12,FALSE)=0,VLOOKUP(AH61,NP,22,FALSE)=0),"",IF(VLOOKUP(AH61,NP,12,FALSE)=0,VLOOKUP(AH61,NP,4,FALSE),IF(VLOOKUP(AH61,NP,22,FALSE)=0,VLOOKUP(AH61,NP,14,FALSE),"")))</f>
      </c>
      <c r="AA119" s="91">
        <v>22</v>
      </c>
      <c r="AB119" s="47"/>
      <c r="AC119" s="109"/>
      <c r="AD119" s="47"/>
      <c r="AE119" s="47"/>
      <c r="AF119" s="109"/>
      <c r="AG119" s="47"/>
      <c r="AH119" s="45"/>
      <c r="AP119" s="45"/>
      <c r="AQ119" s="56"/>
      <c r="AR119" s="27"/>
      <c r="AS119" s="28"/>
      <c r="AT119" s="32"/>
      <c r="AU119" s="124"/>
      <c r="AV119" s="32"/>
      <c r="AW119" s="32"/>
      <c r="AX119" s="124"/>
      <c r="AY119" s="23"/>
      <c r="AZ119" s="31"/>
      <c r="BA119" s="61"/>
      <c r="BB119" s="20"/>
      <c r="BC119" s="123"/>
      <c r="BD119" s="20"/>
      <c r="BE119" s="20"/>
      <c r="BF119" s="123"/>
      <c r="BG119" s="23"/>
      <c r="BH119" s="76"/>
      <c r="BI119" s="81"/>
      <c r="BJ119" s="82"/>
      <c r="BK119" s="130"/>
      <c r="BL119" s="82"/>
      <c r="BM119" s="82"/>
      <c r="BN119" s="130"/>
      <c r="BO119" s="139">
        <v>24</v>
      </c>
      <c r="BP119" s="21">
        <f>IF(AND(VLOOKUP(BH61,NP,12,FALSE)=0,VLOOKUP(BH61,NP,22,FALSE)=0),"",IF(VLOOKUP(BH61,NP,12,FALSE)=0,VLOOKUP(BH61,NP,4,FALSE),IF(VLOOKUP(BH61,NP,22,FALSE)=0,VLOOKUP(BH61,NP,14,FALSE),"")))</f>
      </c>
      <c r="BQ119" s="22">
        <f>IF(BP119="","",IF(VLOOKUP(BH61,NP,12,FALSE)=0,CONCATENATE(VLOOKUP(BH61,NP,5,FALSE),"  ",VLOOKUP(BH61,NP,6,FALSE)),IF(VLOOKUP(BH61,NP,22,FALSE)=0,CONCATENATE(VLOOKUP(BH61,NP,15,FALSE),"  ",VLOOKUP(BH61,NP,16,FALSE)),"")))</f>
      </c>
      <c r="BR119" s="22"/>
      <c r="BS119" s="108"/>
      <c r="BT119" s="22"/>
      <c r="BU119" s="22"/>
      <c r="BV119" s="108"/>
      <c r="BW119" s="22"/>
      <c r="BX119" s="13"/>
      <c r="BY119" s="24"/>
      <c r="BZ119" s="24"/>
      <c r="CA119" s="113"/>
      <c r="CB119" s="24"/>
      <c r="CC119" s="24"/>
      <c r="CD119" s="113"/>
      <c r="CE119" s="40"/>
      <c r="CF119" s="34"/>
      <c r="CG119" s="25">
        <f>IF(CF118="","",IF(VLOOKUP(BX118,NP,12,FALSE)=1,CONCATENATE(VLOOKUP(BX118,NP,8,FALSE)," pts - ",VLOOKUP(BX118,NP,11,FALSE)),IF(VLOOKUP(BX118,NP,22,FALSE)=1,CONCATENATE(VLOOKUP(BX118,NP,18,FALSE)," pts - ",VLOOKUP(BX118,NP,21,FALSE)),"")))</f>
      </c>
      <c r="CH119" s="25"/>
      <c r="CI119" s="25"/>
      <c r="CJ119" s="25"/>
      <c r="CK119" s="25"/>
      <c r="CL119" s="25"/>
      <c r="CM119" s="25"/>
      <c r="CN119" s="80"/>
    </row>
    <row r="120" spans="1:92" ht="12" customHeight="1">
      <c r="A120" s="99"/>
      <c r="B120" s="24"/>
      <c r="C120" s="84">
        <f>IF(J118="","",CONCATENATE(IF(VLOOKUP(R118,NP,23,FALSE)="","",IF(VLOOKUP(R118,NP,12,FALSE)=1,VLOOKUP(R118,NP,23,FALSE),-VLOOKUP(R118,NP,23,FALSE))),IF(VLOOKUP(R118,NP,24,FALSE)="","",CONCATENATE(" / ",IF(VLOOKUP(R118,NP,12,FALSE)=1,VLOOKUP(R118,NP,24,FALSE),-VLOOKUP(R118,NP,24,FALSE)))),IF(VLOOKUP(R118,NP,25,FALSE)="","",CONCATENATE(" / ",IF(VLOOKUP(R118,NP,12,FALSE)=1,VLOOKUP(R118,NP,25,FALSE),-VLOOKUP(R118,NP,25,FALSE)))),IF(VLOOKUP(R118,NP,26,FALSE)="","",CONCATENATE(" / ",IF(VLOOKUP(R118,NP,12,FALSE)=1,VLOOKUP(R118,NP,26,FALSE),-VLOOKUP(R118,NP,26,FALSE)))),IF(VLOOKUP(R118,NP,27,FALSE)="","",CONCATENATE(" / ",IF(VLOOKUP(R118,NP,12,FALSE)=1,VLOOKUP(R118,NP,27,FALSE),-VLOOKUP(R118,NP,27,FALSE)))),IF(VLOOKUP(R118,NP,28)="","",CONCATENATE(" / ",IF(VLOOKUP(R118,NP,12)=1,VLOOKUP(R118,NP,28),-VLOOKUP(R118,NP,28)))),IF(VLOOKUP(R118,NP,29)="","",CONCATENATE(" / ",IF(VLOOKUP(R118,NP,12)=1,VLOOKUP(R118,NP,29),-VLOOKUP(R118,NP,29))))))</f>
      </c>
      <c r="D120" s="84"/>
      <c r="E120" s="84"/>
      <c r="F120" s="84"/>
      <c r="G120" s="84"/>
      <c r="H120" s="84"/>
      <c r="I120" s="84"/>
      <c r="J120" s="96"/>
      <c r="K120" s="136"/>
      <c r="L120" s="137"/>
      <c r="M120" s="138"/>
      <c r="N120" s="137"/>
      <c r="O120" s="137"/>
      <c r="P120" s="138"/>
      <c r="Q120" s="4"/>
      <c r="R120" s="187"/>
      <c r="S120" s="84">
        <f>IF(Z119="","",IF(VLOOKUP(AH61,NP,12,FALSE)=0,CONCATENATE(VLOOKUP(AH61,NP,8,FALSE)," pts - ",VLOOKUP(AH61,NP,11,FALSE)),IF(VLOOKUP(AH61,NP,22,FALSE)=0,CONCATENATE(VLOOKUP(AH61,NP,18,FALSE)," pts - ",VLOOKUP(AH61,NP,21,FALSE)),"")))</f>
      </c>
      <c r="T120" s="84"/>
      <c r="U120" s="115"/>
      <c r="V120" s="84"/>
      <c r="W120" s="84"/>
      <c r="X120" s="115"/>
      <c r="Y120" s="84"/>
      <c r="Z120" s="40"/>
      <c r="AH120" s="45"/>
      <c r="AP120" s="45"/>
      <c r="AQ120" s="56"/>
      <c r="AR120" s="27"/>
      <c r="AS120" s="28"/>
      <c r="AT120" s="89"/>
      <c r="AU120" s="89"/>
      <c r="AV120" s="89"/>
      <c r="AW120" s="89"/>
      <c r="AX120" s="89"/>
      <c r="AY120" s="23"/>
      <c r="AZ120" s="27"/>
      <c r="BA120" s="57"/>
      <c r="BB120" s="28"/>
      <c r="BC120" s="110"/>
      <c r="BD120" s="28"/>
      <c r="BE120" s="28"/>
      <c r="BF120" s="110"/>
      <c r="BG120" s="20"/>
      <c r="BH120" s="76"/>
      <c r="BI120" s="77"/>
      <c r="BJ120" s="78"/>
      <c r="BK120" s="129"/>
      <c r="BL120" s="78"/>
      <c r="BM120" s="78"/>
      <c r="BN120" s="129"/>
      <c r="BO120" s="79"/>
      <c r="BP120" s="40"/>
      <c r="BQ120" s="25">
        <f>IF(BP119="","",IF(VLOOKUP(BH61,NP,12,FALSE)=0,CONCATENATE(VLOOKUP(BH61,NP,8,FALSE)," pts - ",VLOOKUP(BH61,NP,11,FALSE)),IF(VLOOKUP(BH61,NP,22,FALSE)=0,CONCATENATE(VLOOKUP(BH61,NP,18,FALSE)," pts - ",VLOOKUP(BH61,NP,21,FALSE)),"")))</f>
      </c>
      <c r="BR120" s="25"/>
      <c r="BS120" s="19"/>
      <c r="BT120" s="25"/>
      <c r="BU120" s="25"/>
      <c r="BV120" s="19"/>
      <c r="BW120" s="25"/>
      <c r="BX120" s="150"/>
      <c r="BY120" s="136"/>
      <c r="BZ120" s="137"/>
      <c r="CA120" s="138"/>
      <c r="CB120" s="137"/>
      <c r="CC120" s="137"/>
      <c r="CD120" s="138"/>
      <c r="CE120" s="4"/>
      <c r="CF120" s="35"/>
      <c r="CG120" s="25">
        <f>IF(CF118="","",CONCATENATE(IF(VLOOKUP(BX118,NP,23,FALSE)="","",IF(VLOOKUP(BX118,NP,12,FALSE)=1,VLOOKUP(BX118,NP,23,FALSE),-VLOOKUP(BX118,NP,23,FALSE))),IF(VLOOKUP(BX118,NP,24,FALSE)="","",CONCATENATE(" / ",IF(VLOOKUP(BX118,NP,12,FALSE)=1,VLOOKUP(BX118,NP,24,FALSE),-VLOOKUP(BX118,NP,24,FALSE)))),IF(VLOOKUP(BX118,NP,25,FALSE)="","",CONCATENATE(" / ",IF(VLOOKUP(BX118,NP,12,FALSE)=1,VLOOKUP(BX118,NP,25,FALSE),-VLOOKUP(BX118,NP,25,FALSE)))),IF(VLOOKUP(BX118,NP,26,FALSE)="","",CONCATENATE(" / ",IF(VLOOKUP(BX118,NP,12,FALSE)=1,VLOOKUP(BX118,NP,26,FALSE),-VLOOKUP(BX118,NP,26,FALSE)))),IF(VLOOKUP(BX118,NP,27,FALSE)="","",CONCATENATE(" / ",IF(VLOOKUP(BX118,NP,12,FALSE)=1,VLOOKUP(BX118,NP,27,FALSE),-VLOOKUP(BX118,NP,27,FALSE)))),IF(VLOOKUP(BX118,NP,28)="","",CONCATENATE(" / ",IF(VLOOKUP(BX118,NP,12)=1,VLOOKUP(BX118,NP,28),-VLOOKUP(BX118,NP,28)))),IF(VLOOKUP(BX118,NP,29)="","",CONCATENATE(" / ",IF(VLOOKUP(BX118,NP,12)=1,VLOOKUP(BX118,NP,29),-VLOOKUP(BX118,NP,29))))))</f>
      </c>
      <c r="CH120" s="25"/>
      <c r="CI120" s="25"/>
      <c r="CJ120" s="25"/>
      <c r="CK120" s="25"/>
      <c r="CL120" s="25"/>
      <c r="CM120" s="25"/>
      <c r="CN120" s="80"/>
    </row>
    <row r="121" spans="1:92" ht="12" customHeight="1">
      <c r="A121" s="99"/>
      <c r="B121" s="24"/>
      <c r="C121" s="24"/>
      <c r="D121" s="24"/>
      <c r="E121" s="24"/>
      <c r="F121" s="24"/>
      <c r="G121" s="24"/>
      <c r="H121" s="93"/>
      <c r="J121" s="96"/>
      <c r="K121" s="22">
        <f>IF(R121="","",CONCATENATE(VLOOKUP(R118,NP,15,FALSE),"  ",VLOOKUP(R118,NP,16,FALSE)))</f>
      </c>
      <c r="L121" s="22"/>
      <c r="M121" s="108"/>
      <c r="N121" s="22"/>
      <c r="O121" s="22"/>
      <c r="P121" s="108"/>
      <c r="Q121" s="22"/>
      <c r="R121" s="97">
        <f>IF(VLOOKUP(R118,NP,14,FALSE)=0,"",VLOOKUP(R118,NP,14,FALSE))</f>
      </c>
      <c r="S121" s="142" t="s">
        <v>63</v>
      </c>
      <c r="T121" s="142"/>
      <c r="U121" s="143">
        <f>IF(VLOOKUP(Z121,NP,32,FALSE)="","",IF(VLOOKUP(Z121,NP,32,FALSE)=0,"",VLOOKUP(Z121,NP,32,FALSE)))</f>
      </c>
      <c r="V121" s="144">
        <f>IF(VLOOKUP(Z121,NP,33,FALSE)="","",IF(VLOOKUP(Z121,NP,34,FALSE)=2,"",VLOOKUP(Z121,NP,34,FALSE)))</f>
      </c>
      <c r="W121" s="144"/>
      <c r="X121" s="145">
        <f>IF(VLOOKUP(Z121,NP,33,FALSE)="","",IF(VLOOKUP(Z121,NP,33,FALSE)=0,"",VLOOKUP(Z121,NP,33,FALSE)))</f>
      </c>
      <c r="Y121" s="146"/>
      <c r="Z121" s="148">
        <v>72</v>
      </c>
      <c r="AH121" s="45"/>
      <c r="AP121" s="45"/>
      <c r="AQ121" s="56"/>
      <c r="AR121" s="27"/>
      <c r="AS121" s="28"/>
      <c r="AT121" s="20"/>
      <c r="AU121" s="123"/>
      <c r="AV121" s="20"/>
      <c r="AW121" s="20"/>
      <c r="AX121" s="123"/>
      <c r="AY121" s="23"/>
      <c r="AZ121" s="31"/>
      <c r="BA121" s="60"/>
      <c r="BB121" s="32"/>
      <c r="BC121" s="124"/>
      <c r="BD121" s="32"/>
      <c r="BE121" s="32"/>
      <c r="BF121" s="124"/>
      <c r="BG121" s="20"/>
      <c r="BH121" s="76"/>
      <c r="BI121" s="77"/>
      <c r="BJ121" s="78"/>
      <c r="BK121" s="129"/>
      <c r="BL121" s="78"/>
      <c r="BM121" s="78"/>
      <c r="BN121" s="129"/>
      <c r="BO121" s="79"/>
      <c r="BP121" s="148">
        <v>32</v>
      </c>
      <c r="BQ121" s="142" t="s">
        <v>63</v>
      </c>
      <c r="BR121" s="142"/>
      <c r="BS121" s="143">
        <f>IF(VLOOKUP(BP121,NP,32,FALSE)="","",IF(VLOOKUP(BP121,NP,32,FALSE)=0,"",VLOOKUP(BP121,NP,32,FALSE)))</f>
      </c>
      <c r="BT121" s="144">
        <f>IF(VLOOKUP(BP121,NP,33,FALSE)="","",IF(VLOOKUP(BP121,NP,34,FALSE)=2,"",VLOOKUP(BP121,NP,34,FALSE)))</f>
      </c>
      <c r="BU121" s="144"/>
      <c r="BV121" s="145">
        <f>IF(VLOOKUP(BP121,NP,33,FALSE)="","",IF(VLOOKUP(BP121,NP,33,FALSE)=0,"",VLOOKUP(BP121,NP,33,FALSE)))</f>
      </c>
      <c r="BW121" s="146"/>
      <c r="BX121" s="33">
        <f>IF(VLOOKUP(BX118,NP,14,FALSE)=0,"",VLOOKUP(BX118,NP,14,FALSE))</f>
      </c>
      <c r="BY121" s="22">
        <f>IF(BX121="","",CONCATENATE(VLOOKUP(BX118,NP,15,FALSE),"  ",VLOOKUP(BX118,NP,16,FALSE)))</f>
      </c>
      <c r="BZ121" s="22"/>
      <c r="CA121" s="108"/>
      <c r="CB121" s="22"/>
      <c r="CC121" s="22"/>
      <c r="CD121" s="108"/>
      <c r="CE121" s="22"/>
      <c r="CF121" s="35"/>
      <c r="CG121" s="24"/>
      <c r="CH121" s="24"/>
      <c r="CI121" s="24"/>
      <c r="CJ121" s="24"/>
      <c r="CK121" s="24"/>
      <c r="CL121" s="24"/>
      <c r="CM121" s="40"/>
      <c r="CN121" s="80"/>
    </row>
    <row r="122" spans="1:92" ht="12" customHeight="1">
      <c r="A122" s="99"/>
      <c r="B122" s="24"/>
      <c r="C122" s="24"/>
      <c r="D122" s="24"/>
      <c r="E122" s="24"/>
      <c r="F122" s="24"/>
      <c r="G122" s="24"/>
      <c r="H122" s="93"/>
      <c r="K122" s="86">
        <f>IF(R121="","",CONCATENATE(VLOOKUP(R118,NP,18,FALSE)," pts - ",VLOOKUP(R118,NP,21,FALSE)))</f>
      </c>
      <c r="L122" s="86"/>
      <c r="M122" s="116"/>
      <c r="N122" s="86"/>
      <c r="O122" s="86"/>
      <c r="P122" s="116"/>
      <c r="Q122" s="84"/>
      <c r="R122" s="140">
        <v>22</v>
      </c>
      <c r="S122" s="24"/>
      <c r="T122" s="24"/>
      <c r="U122" s="113"/>
      <c r="V122" s="24"/>
      <c r="W122" s="24"/>
      <c r="X122" s="113"/>
      <c r="Y122" s="40"/>
      <c r="Z122" s="24"/>
      <c r="AH122" s="45"/>
      <c r="AP122" s="45"/>
      <c r="AQ122" s="56"/>
      <c r="AR122" s="27"/>
      <c r="AS122" s="28"/>
      <c r="AT122" s="28"/>
      <c r="AU122" s="110"/>
      <c r="AV122" s="28"/>
      <c r="AW122" s="28"/>
      <c r="AX122" s="110"/>
      <c r="AY122" s="20"/>
      <c r="AZ122" s="23"/>
      <c r="BA122" s="52"/>
      <c r="BB122" s="23"/>
      <c r="BC122" s="56"/>
      <c r="BD122" s="23"/>
      <c r="BE122" s="23"/>
      <c r="BF122" s="56"/>
      <c r="BG122" s="23"/>
      <c r="BH122" s="76"/>
      <c r="BI122" s="77"/>
      <c r="BJ122" s="78"/>
      <c r="BK122" s="129"/>
      <c r="BL122" s="78"/>
      <c r="BM122" s="78"/>
      <c r="BN122" s="129"/>
      <c r="BO122" s="79"/>
      <c r="BP122" s="24"/>
      <c r="BQ122" s="24"/>
      <c r="BR122" s="24"/>
      <c r="BS122" s="113"/>
      <c r="BT122" s="24"/>
      <c r="BU122" s="24"/>
      <c r="BV122" s="113"/>
      <c r="BW122" s="40"/>
      <c r="BX122" s="141">
        <v>24</v>
      </c>
      <c r="BY122" s="36">
        <f>IF(BX121="","",CONCATENATE(VLOOKUP(BX118,NP,18,FALSE)," pts - ",VLOOKUP(BX118,NP,21,FALSE)))</f>
      </c>
      <c r="BZ122" s="36"/>
      <c r="CA122" s="120"/>
      <c r="CB122" s="36"/>
      <c r="CC122" s="36"/>
      <c r="CD122" s="120"/>
      <c r="CE122" s="36"/>
      <c r="CF122" s="13"/>
      <c r="CG122" s="24"/>
      <c r="CH122" s="24"/>
      <c r="CI122" s="24"/>
      <c r="CJ122" s="24"/>
      <c r="CK122" s="24"/>
      <c r="CL122" s="24"/>
      <c r="CM122" s="20"/>
      <c r="CN122" s="80"/>
    </row>
    <row r="123" spans="1:92" ht="12" customHeight="1">
      <c r="A123" s="102" t="s">
        <v>24</v>
      </c>
      <c r="C123" s="22">
        <f>IF(J123="","",IF(VLOOKUP(R118,NP,12,FALSE)=0,CONCATENATE(VLOOKUP(R118,NP,5,FALSE),"  ",VLOOKUP(R118,NP,6,FALSE)),IF(VLOOKUP(R118,NP,22,FALSE)=0,CONCATENATE(VLOOKUP(R118,NP,15,FALSE),"  ",VLOOKUP(R118,NP,16,FALSE)),"")))</f>
      </c>
      <c r="D123" s="22"/>
      <c r="E123" s="22"/>
      <c r="F123" s="22"/>
      <c r="G123" s="22"/>
      <c r="H123" s="22"/>
      <c r="I123" s="22"/>
      <c r="J123" s="21">
        <f>IF(AND(VLOOKUP(R118,NP,12,FALSE)=0,VLOOKUP(R118,NP,22,FALSE)=0),"",IF(VLOOKUP(R118,NP,12,FALSE)=0,VLOOKUP(R118,NP,4,FALSE),IF(VLOOKUP(R118,NP,22,FALSE)=0,VLOOKUP(R118,NP,14,FALSE),"")))</f>
      </c>
      <c r="K123" s="84">
        <f>IF(R121="","",CONCATENATE(IF(VLOOKUP(Z121,NP,23,FALSE)="","",IF(VLOOKUP(Z121,NP,12,FALSE)=1,VLOOKUP(Z121,NP,23,FALSE),-VLOOKUP(Z121,NP,23,FALSE))),IF(VLOOKUP(Z121,NP,24,FALSE)="","",CONCATENATE(" / ",IF(VLOOKUP(Z121,NP,12,FALSE)=1,VLOOKUP(Z121,NP,24,FALSE),-VLOOKUP(Z121,NP,24,FALSE)))),IF(VLOOKUP(Z121,NP,25,FALSE)="","",CONCATENATE(" / ",IF(VLOOKUP(Z121,NP,12,FALSE)=1,VLOOKUP(Z121,NP,25,FALSE),-VLOOKUP(Z121,NP,25,FALSE)))),IF(VLOOKUP(Z121,NP,26,FALSE)="","",CONCATENATE(" / ",IF(VLOOKUP(Z121,NP,12,FALSE)=1,VLOOKUP(Z121,NP,26,FALSE),-VLOOKUP(Z121,NP,26,FALSE)))),IF(VLOOKUP(Z121,NP,27,FALSE)="","",CONCATENATE(" / ",IF(VLOOKUP(Z121,NP,12,FALSE)=1,VLOOKUP(Z121,NP,27,FALSE),-VLOOKUP(Z121,NP,27,FALSE)))),IF(VLOOKUP(Z121,NP,28)="","",CONCATENATE(" / ",IF(VLOOKUP(Z121,NP,12)=1,VLOOKUP(Z121,NP,28),-VLOOKUP(Z121,NP,28)))),IF(VLOOKUP(Z121,NP,29)="","",CONCATENATE(" / ",IF(VLOOKUP(Z121,NP,12)=1,VLOOKUP(Z121,NP,29),-VLOOKUP(Z121,NP,29))))))</f>
      </c>
      <c r="L123" s="84"/>
      <c r="M123" s="115"/>
      <c r="N123" s="84"/>
      <c r="O123" s="84"/>
      <c r="P123" s="115"/>
      <c r="Q123" s="84"/>
      <c r="R123" s="96"/>
      <c r="S123" s="22">
        <f>IF(Z123="","",IF(VLOOKUP(AH85,NP,12,FALSE)=0,CONCATENATE(VLOOKUP(AH85,NP,5,FALSE),"  ",VLOOKUP(AH85,NP,6,FALSE)),IF(VLOOKUP(AH85,NP,22,FALSE)=0,CONCATENATE(VLOOKUP(AH85,NP,15,FALSE),"  ",VLOOKUP(AH85,NP,16,FALSE)),"")))</f>
      </c>
      <c r="T123" s="22"/>
      <c r="U123" s="108"/>
      <c r="V123" s="22"/>
      <c r="W123" s="22"/>
      <c r="X123" s="108"/>
      <c r="Y123" s="22"/>
      <c r="Z123" s="21">
        <f>IF(AND(VLOOKUP(AH85,NP,12,FALSE)=0,VLOOKUP(AH85,NP,22,FALSE)=0),"",IF(VLOOKUP(AH85,NP,12,FALSE)=0,VLOOKUP(AH85,NP,4,FALSE),IF(VLOOKUP(AH85,NP,22,FALSE)=0,VLOOKUP(AH85,NP,14,FALSE),"")))</f>
      </c>
      <c r="AA123" s="91">
        <v>27</v>
      </c>
      <c r="AB123" s="47"/>
      <c r="AC123" s="109"/>
      <c r="AD123" s="47"/>
      <c r="AE123" s="47"/>
      <c r="AF123" s="109"/>
      <c r="AG123" s="47"/>
      <c r="AH123" s="45"/>
      <c r="AP123" s="45"/>
      <c r="AQ123" s="56"/>
      <c r="AR123" s="27"/>
      <c r="AS123" s="28"/>
      <c r="AT123" s="32"/>
      <c r="AU123" s="124"/>
      <c r="AV123" s="32"/>
      <c r="AW123" s="32"/>
      <c r="AX123" s="124"/>
      <c r="AY123" s="23"/>
      <c r="AZ123" s="23"/>
      <c r="BA123" s="52"/>
      <c r="BB123" s="23"/>
      <c r="BC123" s="56"/>
      <c r="BD123" s="23"/>
      <c r="BE123" s="23"/>
      <c r="BF123" s="56"/>
      <c r="BG123" s="23"/>
      <c r="BH123" s="76"/>
      <c r="BI123" s="81"/>
      <c r="BJ123" s="82"/>
      <c r="BK123" s="130"/>
      <c r="BL123" s="82"/>
      <c r="BM123" s="82"/>
      <c r="BN123" s="130"/>
      <c r="BO123" s="139">
        <v>25</v>
      </c>
      <c r="BP123" s="21">
        <f>IF(AND(VLOOKUP(BH85,NP,12,FALSE)=0,VLOOKUP(BH85,NP,22,FALSE)=0),"",IF(VLOOKUP(BH85,NP,12,FALSE)=0,VLOOKUP(BH85,NP,4,FALSE),IF(VLOOKUP(BH85,NP,22,FALSE)=0,VLOOKUP(BH85,NP,14,FALSE),"")))</f>
      </c>
      <c r="BQ123" s="22">
        <f>IF(BP123="","",IF(VLOOKUP(BH85,NP,12,FALSE)=0,CONCATENATE(VLOOKUP(BH85,NP,5,FALSE),"  ",VLOOKUP(BH85,NP,6,FALSE)),IF(VLOOKUP(BH85,NP,22,FALSE)=0,CONCATENATE(VLOOKUP(BH85,NP,15,FALSE),"  ",VLOOKUP(BH85,NP,16,FALSE)),"")))</f>
      </c>
      <c r="BR123" s="22"/>
      <c r="BS123" s="108"/>
      <c r="BT123" s="22"/>
      <c r="BU123" s="22"/>
      <c r="BV123" s="108"/>
      <c r="BW123" s="22"/>
      <c r="BX123" s="35"/>
      <c r="BY123" s="25">
        <f>IF(BX121="","",CONCATENATE(IF(VLOOKUP(BP121,NP,23,FALSE)="","",IF(VLOOKUP(BP121,NP,12,FALSE)=1,VLOOKUP(BP121,NP,23,FALSE),-VLOOKUP(BP121,NP,23,FALSE))),IF(VLOOKUP(BP121,NP,24,FALSE)="","",CONCATENATE(" / ",IF(VLOOKUP(BP121,NP,12,FALSE)=1,VLOOKUP(BP121,NP,24,FALSE),-VLOOKUP(BP121,NP,24,FALSE)))),IF(VLOOKUP(BP121,NP,25,FALSE)="","",CONCATENATE(" / ",IF(VLOOKUP(BP121,NP,12,FALSE)=1,VLOOKUP(BP121,NP,25,FALSE),-VLOOKUP(BP121,NP,25,FALSE)))),IF(VLOOKUP(BP121,NP,26,FALSE)="","",CONCATENATE(" / ",IF(VLOOKUP(BP121,NP,12,FALSE)=1,VLOOKUP(BP121,NP,26,FALSE),-VLOOKUP(BP121,NP,26,FALSE)))),IF(VLOOKUP(BP121,NP,27,FALSE)="","",CONCATENATE(" / ",IF(VLOOKUP(BP121,NP,12,FALSE)=1,VLOOKUP(BP121,NP,27,FALSE),-VLOOKUP(BP121,NP,27,FALSE)))),IF(VLOOKUP(BP121,NP,28)="","",CONCATENATE(" / ",IF(VLOOKUP(BP121,NP,12)=1,VLOOKUP(BP121,NP,28),-VLOOKUP(BP121,NP,28)))),IF(VLOOKUP(BP121,NP,29)="","",CONCATENATE(" / ",IF(VLOOKUP(BP121,NP,12)=1,VLOOKUP(BP121,NP,29),-VLOOKUP(BP121,NP,29))))))</f>
      </c>
      <c r="BZ123" s="25"/>
      <c r="CA123" s="19"/>
      <c r="CB123" s="25"/>
      <c r="CC123" s="25"/>
      <c r="CD123" s="19"/>
      <c r="CE123" s="25"/>
      <c r="CF123" s="21">
        <f>IF(AND(VLOOKUP(BX118,NP,12,FALSE)=0,VLOOKUP(BX118,NP,22,FALSE)=0),"",IF(VLOOKUP(BX118,NP,12,FALSE)=0,VLOOKUP(BX118,NP,4,FALSE),IF(VLOOKUP(BX118,NP,22,FALSE)=0,VLOOKUP(BX118,NP,14,FALSE),"")))</f>
      </c>
      <c r="CG123" s="22">
        <f>IF(CF123="","",IF(VLOOKUP(BX118,NP,12,FALSE)=0,CONCATENATE(VLOOKUP(BX118,NP,5,FALSE),"  ",VLOOKUP(BX118,NP,6,FALSE)),IF(VLOOKUP(BX118,NP,22,FALSE)=0,CONCATENATE(VLOOKUP(BX118,NP,15,FALSE),"  ",VLOOKUP(BX118,NP,16,FALSE)),"")))</f>
      </c>
      <c r="CH123" s="22"/>
      <c r="CI123" s="22"/>
      <c r="CJ123" s="22"/>
      <c r="CK123" s="22"/>
      <c r="CL123" s="22"/>
      <c r="CM123" s="22"/>
      <c r="CN123" s="68" t="s">
        <v>9</v>
      </c>
    </row>
    <row r="124" spans="3:92" ht="12" customHeight="1">
      <c r="C124" s="84">
        <f>IF(J123="","",IF(VLOOKUP(R118,NP,12,FALSE)=0,CONCATENATE(VLOOKUP(R118,NP,8,FALSE)," pts - ",VLOOKUP(R118,NP,11,FALSE)),IF(VLOOKUP(R118,NP,22,FALSE)=0,CONCATENATE(VLOOKUP(R118,NP,18,FALSE)," pts - ",VLOOKUP(R118,NP,21,FALSE)),"")))</f>
      </c>
      <c r="D124" s="84"/>
      <c r="E124" s="84"/>
      <c r="F124" s="84"/>
      <c r="G124" s="84"/>
      <c r="H124" s="84"/>
      <c r="I124" s="84"/>
      <c r="S124" s="84">
        <f>IF(Z123="","",IF(VLOOKUP(AH85,NP,12,FALSE)=0,CONCATENATE(VLOOKUP(AH85,NP,8,FALSE)," pts - ",VLOOKUP(AH85,NP,11,FALSE)),IF(VLOOKUP(AH85,NP,22,FALSE)=0,CONCATENATE(VLOOKUP(AH85,NP,18,FALSE)," pts - ",VLOOKUP(AH85,NP,21,FALSE)),"")))</f>
      </c>
      <c r="T124" s="84"/>
      <c r="U124" s="115"/>
      <c r="V124" s="84"/>
      <c r="W124" s="84"/>
      <c r="X124" s="115"/>
      <c r="Y124" s="84"/>
      <c r="Z124" s="40"/>
      <c r="AP124" s="45"/>
      <c r="AQ124" s="56"/>
      <c r="AR124" s="27"/>
      <c r="AS124" s="28"/>
      <c r="AT124" s="28"/>
      <c r="AU124" s="110"/>
      <c r="AV124" s="28"/>
      <c r="AW124" s="28"/>
      <c r="AX124" s="110"/>
      <c r="AY124" s="20"/>
      <c r="AZ124" s="23"/>
      <c r="BA124" s="52"/>
      <c r="BB124" s="23"/>
      <c r="BC124" s="56"/>
      <c r="BD124" s="23"/>
      <c r="BE124" s="23"/>
      <c r="BF124" s="56"/>
      <c r="BG124" s="23"/>
      <c r="BH124" s="76"/>
      <c r="BI124" s="79"/>
      <c r="BJ124" s="79"/>
      <c r="BK124" s="119"/>
      <c r="BL124" s="79"/>
      <c r="BM124" s="79"/>
      <c r="BN124" s="119"/>
      <c r="BO124" s="79"/>
      <c r="BP124" s="40"/>
      <c r="BQ124" s="25">
        <f>IF(BP123="","",IF(VLOOKUP(BH85,NP,12,FALSE)=0,CONCATENATE(VLOOKUP(BH85,NP,8,FALSE)," pts - ",VLOOKUP(BH85,NP,11,FALSE)),IF(VLOOKUP(BH85,NP,22,FALSE)=0,CONCATENATE(VLOOKUP(BH85,NP,18,FALSE)," pts - ",VLOOKUP(BH85,NP,21,FALSE)),"")))</f>
      </c>
      <c r="BR124" s="25"/>
      <c r="BS124" s="19"/>
      <c r="BT124" s="25"/>
      <c r="BU124" s="25"/>
      <c r="BV124" s="19"/>
      <c r="BW124" s="25"/>
      <c r="BX124" s="76"/>
      <c r="BY124" s="79"/>
      <c r="BZ124" s="79"/>
      <c r="CA124" s="119"/>
      <c r="CB124" s="79"/>
      <c r="CC124" s="79"/>
      <c r="CD124" s="119"/>
      <c r="CE124" s="79"/>
      <c r="CF124" s="40"/>
      <c r="CG124" s="25">
        <f>IF(CF123="","",IF(VLOOKUP(BX118,NP,12,FALSE)=0,CONCATENATE(VLOOKUP(BX118,NP,8,FALSE)," pts - ",VLOOKUP(BX118,NP,11,FALSE)),IF(VLOOKUP(BX118,NP,22,FALSE)=0,CONCATENATE(VLOOKUP(BX118,NP,18,FALSE)," pts - ",VLOOKUP(BX118,NP,21,FALSE)),"")))</f>
      </c>
      <c r="CH124" s="25"/>
      <c r="CI124" s="25"/>
      <c r="CJ124" s="25"/>
      <c r="CK124" s="25"/>
      <c r="CL124" s="25"/>
      <c r="CM124" s="25"/>
      <c r="CN124" s="80"/>
    </row>
    <row r="125" spans="11:92" ht="12" customHeight="1">
      <c r="K125" s="181"/>
      <c r="L125" s="182"/>
      <c r="M125" s="182"/>
      <c r="N125" s="182"/>
      <c r="O125" s="182"/>
      <c r="P125" s="182"/>
      <c r="Q125" s="182"/>
      <c r="R125" s="183"/>
      <c r="Z125" s="45"/>
      <c r="AP125" s="45"/>
      <c r="AQ125" s="56"/>
      <c r="AR125" s="27"/>
      <c r="AS125" s="28"/>
      <c r="AT125" s="32"/>
      <c r="AU125" s="124"/>
      <c r="AV125" s="32"/>
      <c r="AW125" s="32"/>
      <c r="AX125" s="124"/>
      <c r="AY125" s="23"/>
      <c r="AZ125" s="23"/>
      <c r="BA125" s="52"/>
      <c r="BB125" s="23"/>
      <c r="BC125" s="56"/>
      <c r="BD125" s="23"/>
      <c r="BE125" s="23"/>
      <c r="BF125" s="56"/>
      <c r="BG125" s="23"/>
      <c r="BH125" s="76"/>
      <c r="BI125" s="79"/>
      <c r="BJ125" s="79"/>
      <c r="BK125" s="119"/>
      <c r="BL125" s="79"/>
      <c r="BM125" s="79"/>
      <c r="BN125" s="119"/>
      <c r="BO125" s="79"/>
      <c r="BP125" s="76"/>
      <c r="BQ125" s="77"/>
      <c r="BR125" s="78"/>
      <c r="BS125" s="129"/>
      <c r="BT125" s="78"/>
      <c r="BU125" s="78"/>
      <c r="BV125" s="129"/>
      <c r="BW125" s="79"/>
      <c r="BX125" s="181"/>
      <c r="BY125" s="182"/>
      <c r="BZ125" s="182"/>
      <c r="CA125" s="182"/>
      <c r="CB125" s="182"/>
      <c r="CC125" s="182"/>
      <c r="CD125" s="182"/>
      <c r="CE125" s="183"/>
      <c r="CF125" s="76"/>
      <c r="CG125" s="79"/>
      <c r="CH125" s="79"/>
      <c r="CI125" s="79"/>
      <c r="CJ125" s="79"/>
      <c r="CK125" s="79"/>
      <c r="CL125" s="79"/>
      <c r="CM125" s="79"/>
      <c r="CN125" s="80"/>
    </row>
    <row r="126" spans="11:92" ht="12" customHeight="1">
      <c r="K126" s="19"/>
      <c r="L126" s="19"/>
      <c r="M126" s="19"/>
      <c r="N126" s="19"/>
      <c r="O126" s="19"/>
      <c r="P126" s="19"/>
      <c r="Q126" s="19"/>
      <c r="R126" s="19"/>
      <c r="Z126" s="45"/>
      <c r="AP126" s="45"/>
      <c r="AQ126" s="56"/>
      <c r="AR126" s="27"/>
      <c r="AS126" s="28"/>
      <c r="AT126" s="32"/>
      <c r="AU126" s="124"/>
      <c r="AV126" s="32"/>
      <c r="AW126" s="32"/>
      <c r="AX126" s="124"/>
      <c r="AY126" s="23"/>
      <c r="AZ126" s="23"/>
      <c r="BA126" s="52"/>
      <c r="BB126" s="23"/>
      <c r="BC126" s="56"/>
      <c r="BD126" s="23"/>
      <c r="BE126" s="23"/>
      <c r="BF126" s="56"/>
      <c r="BG126" s="23"/>
      <c r="BH126" s="76"/>
      <c r="BI126" s="79"/>
      <c r="BJ126" s="79"/>
      <c r="BK126" s="119"/>
      <c r="BL126" s="79"/>
      <c r="BM126" s="79"/>
      <c r="BN126" s="119"/>
      <c r="BO126" s="79"/>
      <c r="BP126" s="76"/>
      <c r="BQ126" s="77"/>
      <c r="BR126" s="78"/>
      <c r="BS126" s="129"/>
      <c r="BT126" s="78"/>
      <c r="BU126" s="78"/>
      <c r="BV126" s="129"/>
      <c r="BW126" s="79"/>
      <c r="BX126" s="19"/>
      <c r="BY126" s="19"/>
      <c r="BZ126" s="19"/>
      <c r="CA126" s="19"/>
      <c r="CB126" s="19"/>
      <c r="CC126" s="19"/>
      <c r="CD126" s="19"/>
      <c r="CE126" s="19"/>
      <c r="CF126" s="76"/>
      <c r="CG126" s="79"/>
      <c r="CH126" s="79"/>
      <c r="CI126" s="79"/>
      <c r="CJ126" s="79"/>
      <c r="CK126" s="79"/>
      <c r="CL126" s="79"/>
      <c r="CM126" s="79"/>
      <c r="CN126" s="80"/>
    </row>
    <row r="127" spans="1:92" ht="12" customHeight="1">
      <c r="A127" s="99"/>
      <c r="B127" s="24"/>
      <c r="C127" s="79"/>
      <c r="D127" s="79"/>
      <c r="E127" s="79"/>
      <c r="F127" s="79"/>
      <c r="G127" s="79"/>
      <c r="H127" s="79"/>
      <c r="I127" s="79"/>
      <c r="K127" s="62" t="s">
        <v>31</v>
      </c>
      <c r="L127" s="62"/>
      <c r="M127" s="62"/>
      <c r="N127" s="62"/>
      <c r="O127" s="62"/>
      <c r="P127" s="62"/>
      <c r="Q127" s="62"/>
      <c r="R127" s="62"/>
      <c r="Z127" s="45"/>
      <c r="AI127" s="30"/>
      <c r="AP127" s="45"/>
      <c r="AQ127" s="56"/>
      <c r="AR127" s="27"/>
      <c r="AS127" s="28"/>
      <c r="AT127" s="89"/>
      <c r="AU127" s="89"/>
      <c r="AV127" s="89"/>
      <c r="AW127" s="89"/>
      <c r="AX127" s="89"/>
      <c r="AY127" s="23"/>
      <c r="AZ127" s="27"/>
      <c r="BA127" s="57"/>
      <c r="BB127" s="28"/>
      <c r="BC127" s="110"/>
      <c r="BD127" s="28"/>
      <c r="BE127" s="28"/>
      <c r="BF127" s="110"/>
      <c r="BG127" s="20"/>
      <c r="BH127" s="76"/>
      <c r="BI127" s="79"/>
      <c r="BJ127" s="79"/>
      <c r="BK127" s="119"/>
      <c r="BL127" s="79"/>
      <c r="BM127" s="79"/>
      <c r="BN127" s="119"/>
      <c r="BO127" s="79"/>
      <c r="BP127" s="76"/>
      <c r="BQ127" s="77"/>
      <c r="BR127" s="78"/>
      <c r="BS127" s="129"/>
      <c r="BT127" s="78"/>
      <c r="BU127" s="78"/>
      <c r="BV127" s="129"/>
      <c r="BW127" s="79"/>
      <c r="BX127" s="62" t="s">
        <v>10</v>
      </c>
      <c r="BY127" s="62"/>
      <c r="BZ127" s="62"/>
      <c r="CA127" s="62"/>
      <c r="CB127" s="62"/>
      <c r="CC127" s="62"/>
      <c r="CD127" s="62"/>
      <c r="CE127" s="62"/>
      <c r="CF127" s="76"/>
      <c r="CG127" s="79"/>
      <c r="CH127" s="79"/>
      <c r="CI127" s="79"/>
      <c r="CJ127" s="79"/>
      <c r="CK127" s="79"/>
      <c r="CL127" s="79"/>
      <c r="CM127" s="79"/>
      <c r="CN127" s="80"/>
    </row>
    <row r="128" spans="26:92" ht="12" customHeight="1">
      <c r="Z128" s="45"/>
      <c r="AP128" s="45"/>
      <c r="AQ128" s="56"/>
      <c r="AR128" s="27"/>
      <c r="AS128" s="28"/>
      <c r="AT128" s="20"/>
      <c r="AU128" s="123"/>
      <c r="AV128" s="20"/>
      <c r="AW128" s="20"/>
      <c r="AX128" s="123"/>
      <c r="AY128" s="23"/>
      <c r="AZ128" s="20"/>
      <c r="BA128" s="60"/>
      <c r="BB128" s="32"/>
      <c r="BC128" s="124"/>
      <c r="BD128" s="32"/>
      <c r="BE128" s="32"/>
      <c r="BF128" s="124"/>
      <c r="BG128" s="23"/>
      <c r="BH128" s="76"/>
      <c r="BI128" s="79"/>
      <c r="BJ128" s="79"/>
      <c r="BK128" s="119"/>
      <c r="BL128" s="79"/>
      <c r="BM128" s="79"/>
      <c r="BN128" s="119"/>
      <c r="BO128" s="79"/>
      <c r="BP128" s="76"/>
      <c r="BQ128" s="77"/>
      <c r="BR128" s="78"/>
      <c r="BS128" s="129"/>
      <c r="BT128" s="78"/>
      <c r="BU128" s="78"/>
      <c r="BV128" s="129"/>
      <c r="BW128" s="79"/>
      <c r="BX128" s="76"/>
      <c r="BY128" s="79"/>
      <c r="BZ128" s="79"/>
      <c r="CA128" s="119"/>
      <c r="CB128" s="79"/>
      <c r="CC128" s="79"/>
      <c r="CD128" s="119"/>
      <c r="CE128" s="79"/>
      <c r="CF128" s="76"/>
      <c r="CG128" s="79"/>
      <c r="CH128" s="79"/>
      <c r="CI128" s="79"/>
      <c r="CJ128" s="79"/>
      <c r="CK128" s="79"/>
      <c r="CL128" s="79"/>
      <c r="CM128" s="79"/>
      <c r="CN128" s="80"/>
    </row>
    <row r="129" spans="11:92" ht="12" customHeight="1">
      <c r="K129" s="22">
        <f>IF(R129="","",IF(VLOOKUP(Z115,NP,12,FALSE)=0,CONCATENATE(VLOOKUP(Z115,NP,5,FALSE),"  ",VLOOKUP(Z115,NP,6,FALSE)),IF(VLOOKUP(Z115,NP,22,FALSE)=0,CONCATENATE(VLOOKUP(Z115,NP,15,FALSE),"  ",VLOOKUP(Z115,NP,16,FALSE)),"")))</f>
      </c>
      <c r="L129" s="22"/>
      <c r="M129" s="108"/>
      <c r="N129" s="22"/>
      <c r="O129" s="22"/>
      <c r="P129" s="108"/>
      <c r="Q129" s="22"/>
      <c r="R129" s="21">
        <f>IF(AND(VLOOKUP(Z115,NP,12,FALSE)=0,VLOOKUP(Z115,NP,22,FALSE)=0),"",IF(VLOOKUP(Z115,NP,12,FALSE)=0,VLOOKUP(Z115,NP,4,FALSE),IF(VLOOKUP(Z115,NP,22,FALSE)=0,VLOOKUP(Z115,NP,14,FALSE),"")))</f>
      </c>
      <c r="S129" s="91">
        <v>6</v>
      </c>
      <c r="T129" s="47"/>
      <c r="U129" s="109"/>
      <c r="V129" s="47"/>
      <c r="W129" s="47"/>
      <c r="X129" s="109"/>
      <c r="Y129" s="47"/>
      <c r="Z129" s="45"/>
      <c r="AP129" s="45"/>
      <c r="AQ129" s="56"/>
      <c r="AR129" s="27"/>
      <c r="AS129" s="28"/>
      <c r="AT129" s="28"/>
      <c r="AU129" s="110"/>
      <c r="AV129" s="28"/>
      <c r="AW129" s="28"/>
      <c r="AX129" s="110"/>
      <c r="AY129" s="20"/>
      <c r="AZ129" s="31"/>
      <c r="BA129" s="64"/>
      <c r="BB129" s="65"/>
      <c r="BC129" s="89"/>
      <c r="BD129" s="65"/>
      <c r="BE129" s="65"/>
      <c r="BF129" s="89"/>
      <c r="BG129" s="23"/>
      <c r="BH129" s="76"/>
      <c r="BI129" s="79"/>
      <c r="BJ129" s="79"/>
      <c r="BK129" s="119"/>
      <c r="BL129" s="79"/>
      <c r="BM129" s="79"/>
      <c r="BN129" s="119"/>
      <c r="BO129" s="79"/>
      <c r="BP129" s="76"/>
      <c r="BQ129" s="81"/>
      <c r="BR129" s="82"/>
      <c r="BS129" s="130"/>
      <c r="BT129" s="82"/>
      <c r="BU129" s="82"/>
      <c r="BV129" s="130"/>
      <c r="BW129" s="139">
        <v>8</v>
      </c>
      <c r="BX129" s="21">
        <f>IF(AND(VLOOKUP(BP115,NP,12,FALSE)=0,VLOOKUP(BP115,NP,22,FALSE)=0),"",IF(VLOOKUP(BP115,NP,12,FALSE)=0,VLOOKUP(BP115,NP,4,FALSE),IF(VLOOKUP(BP115,NP,22,FALSE)=0,VLOOKUP(BP115,NP,14,FALSE),"")))</f>
      </c>
      <c r="BY129" s="22">
        <f>IF(BX129="","",IF(VLOOKUP(BP115,NP,12,FALSE)=0,CONCATENATE(VLOOKUP(BP115,NP,5,FALSE),"  ",VLOOKUP(BP115,NP,6,FALSE)),IF(VLOOKUP(BP115,NP,22,FALSE)=0,CONCATENATE(VLOOKUP(BP115,NP,15,FALSE),"  ",VLOOKUP(BP115,NP,16,FALSE)),"")))</f>
      </c>
      <c r="BZ129" s="22"/>
      <c r="CA129" s="108"/>
      <c r="CB129" s="22"/>
      <c r="CC129" s="22"/>
      <c r="CD129" s="108"/>
      <c r="CE129" s="22"/>
      <c r="CF129" s="13"/>
      <c r="CG129" s="24"/>
      <c r="CH129" s="24"/>
      <c r="CI129" s="24"/>
      <c r="CJ129" s="24"/>
      <c r="CK129" s="24"/>
      <c r="CL129" s="24"/>
      <c r="CM129" s="24"/>
      <c r="CN129" s="80"/>
    </row>
    <row r="130" spans="10:92" ht="12" customHeight="1">
      <c r="J130" s="96"/>
      <c r="K130" s="84">
        <f>IF(R129="","",IF(VLOOKUP(Z115,NP,12,FALSE)=0,CONCATENATE(VLOOKUP(Z115,NP,8,FALSE)," pts - ",VLOOKUP(Z115,NP,11,FALSE)),IF(VLOOKUP(Z115,NP,22,FALSE)=0,CONCATENATE(VLOOKUP(Z115,NP,18,FALSE)," pts - ",VLOOKUP(Z115,NP,21,FALSE)),"")))</f>
      </c>
      <c r="L130" s="84"/>
      <c r="M130" s="115"/>
      <c r="N130" s="84"/>
      <c r="O130" s="84"/>
      <c r="P130" s="115"/>
      <c r="Q130" s="84"/>
      <c r="R130" s="40"/>
      <c r="Z130" s="45"/>
      <c r="AP130" s="45"/>
      <c r="AQ130" s="56"/>
      <c r="AR130" s="27"/>
      <c r="AS130" s="28"/>
      <c r="AT130" s="32"/>
      <c r="AU130" s="124"/>
      <c r="AV130" s="32"/>
      <c r="AW130" s="32"/>
      <c r="AX130" s="124"/>
      <c r="AY130" s="23"/>
      <c r="AZ130" s="31"/>
      <c r="BA130" s="186"/>
      <c r="BB130" s="89"/>
      <c r="BC130" s="89"/>
      <c r="BD130" s="89"/>
      <c r="BE130" s="89"/>
      <c r="BF130" s="89"/>
      <c r="BG130" s="23"/>
      <c r="BH130" s="76"/>
      <c r="BI130" s="79"/>
      <c r="BJ130" s="79"/>
      <c r="BK130" s="119"/>
      <c r="BL130" s="79"/>
      <c r="BM130" s="79"/>
      <c r="BN130" s="119"/>
      <c r="BO130" s="79"/>
      <c r="BP130" s="76"/>
      <c r="BQ130" s="77"/>
      <c r="BR130" s="78"/>
      <c r="BS130" s="129"/>
      <c r="BT130" s="78"/>
      <c r="BU130" s="78"/>
      <c r="BV130" s="129"/>
      <c r="BW130" s="79"/>
      <c r="BX130" s="40"/>
      <c r="BY130" s="25">
        <f>IF(BX129="","",IF(VLOOKUP(BP115,NP,12,FALSE)=0,CONCATENATE(VLOOKUP(BP115,NP,8,FALSE)," pts - ",VLOOKUP(BP115,NP,11,FALSE)),IF(VLOOKUP(BP115,NP,22,FALSE)=0,CONCATENATE(VLOOKUP(BP115,NP,18,FALSE)," pts - ",VLOOKUP(BP115,NP,21,FALSE)),"")))</f>
      </c>
      <c r="BZ130" s="25"/>
      <c r="CA130" s="19"/>
      <c r="CB130" s="25"/>
      <c r="CC130" s="25"/>
      <c r="CD130" s="19"/>
      <c r="CE130" s="25"/>
      <c r="CF130" s="35"/>
      <c r="CG130" s="24"/>
      <c r="CH130" s="24"/>
      <c r="CI130" s="24"/>
      <c r="CJ130" s="24"/>
      <c r="CK130" s="24"/>
      <c r="CL130" s="24"/>
      <c r="CM130" s="24"/>
      <c r="CN130" s="80"/>
    </row>
    <row r="131" spans="1:92" ht="12" customHeight="1">
      <c r="A131" s="102" t="s">
        <v>25</v>
      </c>
      <c r="C131" s="22">
        <f>IF(J131="","",IF(VLOOKUP(R131,NP,12,FALSE)=1,CONCATENATE(VLOOKUP(R131,NP,5,FALSE),"  ",VLOOKUP(R131,NP,6,FALSE)),IF(VLOOKUP(R131,NP,22,FALSE)=1,CONCATENATE(VLOOKUP(R131,NP,15,FALSE),"  ",VLOOKUP(R131,NP,16,FALSE)),"")))</f>
      </c>
      <c r="D131" s="22"/>
      <c r="E131" s="22"/>
      <c r="F131" s="22"/>
      <c r="G131" s="22"/>
      <c r="H131" s="22"/>
      <c r="I131" s="22"/>
      <c r="J131" s="97">
        <f>IF(VLOOKUP(R131,NP,12,FALSE)=1,VLOOKUP(R131,NP,4,FALSE),IF(VLOOKUP(R131,NP,22,FALSE)=1,VLOOKUP(R131,NP,14,FALSE),""))</f>
      </c>
      <c r="K131" s="142" t="s">
        <v>63</v>
      </c>
      <c r="L131" s="142"/>
      <c r="M131" s="143">
        <f>IF(VLOOKUP(R131,NP,32,FALSE)="","",IF(VLOOKUP(R131,NP,32,FALSE)=0,"",VLOOKUP(R131,NP,32,FALSE)))</f>
      </c>
      <c r="N131" s="144">
        <f>IF(VLOOKUP(R131,NP,33,FALSE)="","",IF(VLOOKUP(R131,NP,34,FALSE)=2,"",VLOOKUP(R131,NP,34,FALSE)))</f>
      </c>
      <c r="O131" s="144"/>
      <c r="P131" s="145">
        <f>IF(VLOOKUP(R131,NP,33,FALSE)="","",IF(VLOOKUP(R131,NP,33,FALSE)=0,"",VLOOKUP(R131,NP,33,FALSE)))</f>
      </c>
      <c r="Q131" s="146"/>
      <c r="R131" s="148">
        <v>64</v>
      </c>
      <c r="Z131" s="45"/>
      <c r="AP131" s="45"/>
      <c r="AQ131" s="56"/>
      <c r="AR131" s="27"/>
      <c r="AS131" s="28"/>
      <c r="AT131" s="28"/>
      <c r="AU131" s="110"/>
      <c r="AV131" s="28"/>
      <c r="AW131" s="28"/>
      <c r="AX131" s="110"/>
      <c r="AY131" s="20"/>
      <c r="AZ131" s="31"/>
      <c r="BA131" s="61"/>
      <c r="BB131" s="20"/>
      <c r="BC131" s="123"/>
      <c r="BD131" s="20"/>
      <c r="BE131" s="20"/>
      <c r="BF131" s="123"/>
      <c r="BG131" s="23"/>
      <c r="BH131" s="76"/>
      <c r="BI131" s="79"/>
      <c r="BJ131" s="79"/>
      <c r="BK131" s="119"/>
      <c r="BL131" s="79"/>
      <c r="BM131" s="79"/>
      <c r="BN131" s="119"/>
      <c r="BO131" s="79"/>
      <c r="BP131" s="76"/>
      <c r="BQ131" s="77"/>
      <c r="BR131" s="78"/>
      <c r="BS131" s="129"/>
      <c r="BT131" s="78"/>
      <c r="BU131" s="78"/>
      <c r="BV131" s="129"/>
      <c r="BW131" s="79"/>
      <c r="BX131" s="148">
        <v>28</v>
      </c>
      <c r="BY131" s="142" t="s">
        <v>63</v>
      </c>
      <c r="BZ131" s="142"/>
      <c r="CA131" s="143">
        <f>IF(VLOOKUP(BX131,NP,32,FALSE)="","",IF(VLOOKUP(BX131,NP,32,FALSE)=0,"",VLOOKUP(BX131,NP,32,FALSE)))</f>
      </c>
      <c r="CB131" s="144">
        <f>IF(VLOOKUP(BX131,NP,33,FALSE)="","",IF(VLOOKUP(BX131,NP,34,FALSE)=2,"",VLOOKUP(BX131,NP,34,FALSE)))</f>
      </c>
      <c r="CC131" s="144"/>
      <c r="CD131" s="145">
        <f>IF(VLOOKUP(BX131,NP,33,FALSE)="","",IF(VLOOKUP(BX131,NP,33,FALSE)=0,"",VLOOKUP(BX131,NP,33,FALSE)))</f>
      </c>
      <c r="CE131" s="146"/>
      <c r="CF131" s="33">
        <f>IF(VLOOKUP(BX131,NP,12,FALSE)=1,VLOOKUP(BX131,NP,4,FALSE),IF(VLOOKUP(BX131,NP,22,FALSE)=1,VLOOKUP(BX131,NP,14,FALSE),""))</f>
      </c>
      <c r="CG131" s="22">
        <f>IF(CF131="","",IF(VLOOKUP(BX131,NP,12,FALSE)=1,CONCATENATE(VLOOKUP(BX131,NP,5,FALSE),"  ",VLOOKUP(BX131,NP,6,FALSE)),IF(VLOOKUP(BX131,NP,22,FALSE)=1,CONCATENATE(VLOOKUP(BX131,NP,15,FALSE),"  ",VLOOKUP(BX131,NP,16,FALSE)),"")))</f>
      </c>
      <c r="CH131" s="22"/>
      <c r="CI131" s="22"/>
      <c r="CJ131" s="22"/>
      <c r="CK131" s="22"/>
      <c r="CL131" s="22"/>
      <c r="CM131" s="22"/>
      <c r="CN131" s="68" t="s">
        <v>11</v>
      </c>
    </row>
    <row r="132" spans="3:92" ht="12" customHeight="1">
      <c r="C132" s="84">
        <f>IF(J131="","",IF(VLOOKUP(R131,NP,12,FALSE)=1,CONCATENATE(VLOOKUP(R131,NP,8,FALSE)," pts - ",VLOOKUP(R131,NP,11,FALSE)),IF(VLOOKUP(R131,NP,22,FALSE)=1,CONCATENATE(VLOOKUP(R131,NP,18,FALSE)," pts - ",VLOOKUP(R131,NP,21,FALSE)),"")))</f>
      </c>
      <c r="D132" s="84"/>
      <c r="E132" s="84"/>
      <c r="F132" s="84"/>
      <c r="G132" s="84"/>
      <c r="H132" s="84"/>
      <c r="I132" s="84"/>
      <c r="J132" s="98"/>
      <c r="K132" s="24"/>
      <c r="L132" s="24"/>
      <c r="M132" s="113"/>
      <c r="N132" s="24"/>
      <c r="O132" s="24"/>
      <c r="P132" s="113"/>
      <c r="Q132" s="40"/>
      <c r="R132" s="24"/>
      <c r="Z132" s="45"/>
      <c r="AP132" s="45"/>
      <c r="AQ132" s="56"/>
      <c r="AR132" s="27"/>
      <c r="AS132" s="28"/>
      <c r="AT132" s="32"/>
      <c r="AU132" s="124"/>
      <c r="AV132" s="32"/>
      <c r="AW132" s="32"/>
      <c r="AX132" s="124"/>
      <c r="AY132" s="23"/>
      <c r="AZ132" s="31"/>
      <c r="BA132" s="61"/>
      <c r="BB132" s="20"/>
      <c r="BC132" s="123"/>
      <c r="BD132" s="20"/>
      <c r="BE132" s="20"/>
      <c r="BF132" s="123"/>
      <c r="BG132" s="23"/>
      <c r="BH132" s="76"/>
      <c r="BI132" s="79"/>
      <c r="BJ132" s="79"/>
      <c r="BK132" s="119"/>
      <c r="BL132" s="79"/>
      <c r="BM132" s="79"/>
      <c r="BN132" s="119"/>
      <c r="BO132" s="79"/>
      <c r="BP132" s="76"/>
      <c r="BQ132" s="77"/>
      <c r="BR132" s="78"/>
      <c r="BS132" s="129"/>
      <c r="BT132" s="78"/>
      <c r="BU132" s="78"/>
      <c r="BV132" s="129"/>
      <c r="BW132" s="79"/>
      <c r="BX132" s="24"/>
      <c r="BY132" s="24"/>
      <c r="BZ132" s="24"/>
      <c r="CA132" s="113"/>
      <c r="CB132" s="24"/>
      <c r="CC132" s="24"/>
      <c r="CD132" s="113"/>
      <c r="CE132" s="40"/>
      <c r="CF132" s="34"/>
      <c r="CG132" s="25">
        <f>IF(CF131="","",IF(VLOOKUP(BX131,NP,12,FALSE)=1,CONCATENATE(VLOOKUP(BX131,NP,8,FALSE)," pts - ",VLOOKUP(BX131,NP,11,FALSE)),IF(VLOOKUP(BX131,NP,22,FALSE)=1,CONCATENATE(VLOOKUP(BX131,NP,18,FALSE)," pts - ",VLOOKUP(BX131,NP,21,FALSE)),"")))</f>
      </c>
      <c r="CH132" s="25"/>
      <c r="CI132" s="25"/>
      <c r="CJ132" s="25"/>
      <c r="CK132" s="25"/>
      <c r="CL132" s="25"/>
      <c r="CM132" s="25"/>
      <c r="CN132" s="80"/>
    </row>
    <row r="133" spans="3:92" ht="12" customHeight="1">
      <c r="C133" s="84">
        <f>IF(J131="","",CONCATENATE(IF(VLOOKUP(R131,NP,23,FALSE)="","",IF(VLOOKUP(R131,NP,12,FALSE)=1,VLOOKUP(R131,NP,23,FALSE),-VLOOKUP(R131,NP,23,FALSE))),IF(VLOOKUP(R131,NP,24,FALSE)="","",CONCATENATE(" / ",IF(VLOOKUP(R131,NP,12,FALSE)=1,VLOOKUP(R131,NP,24,FALSE),-VLOOKUP(R131,NP,24,FALSE)))),IF(VLOOKUP(R131,NP,25,FALSE)="","",CONCATENATE(" / ",IF(VLOOKUP(R131,NP,12,FALSE)=1,VLOOKUP(R131,NP,25,FALSE),-VLOOKUP(R131,NP,25,FALSE)))),IF(VLOOKUP(R131,NP,26,FALSE)="","",CONCATENATE(" / ",IF(VLOOKUP(R131,NP,12,FALSE)=1,VLOOKUP(R131,NP,26,FALSE),-VLOOKUP(R131,NP,26,FALSE)))),IF(VLOOKUP(R131,NP,27,FALSE)="","",CONCATENATE(" / ",IF(VLOOKUP(R131,NP,12,FALSE)=1,VLOOKUP(R131,NP,27,FALSE),-VLOOKUP(R131,NP,27,FALSE)))),IF(VLOOKUP(R131,NP,28)="","",CONCATENATE(" / ",IF(VLOOKUP(R131,NP,12)=1,VLOOKUP(R131,NP,28),-VLOOKUP(R131,NP,28)))),IF(VLOOKUP(R131,NP,29)="","",CONCATENATE(" / ",IF(VLOOKUP(R131,NP,12)=1,VLOOKUP(R131,NP,29),-VLOOKUP(R131,NP,29))))))</f>
      </c>
      <c r="D133" s="84"/>
      <c r="E133" s="84"/>
      <c r="F133" s="84"/>
      <c r="G133" s="84"/>
      <c r="H133" s="84"/>
      <c r="I133" s="84"/>
      <c r="J133" s="100"/>
      <c r="K133" s="22">
        <f>IF(R133="","",IF(VLOOKUP(Z121,NP,12,FALSE)=0,CONCATENATE(VLOOKUP(Z121,NP,5,FALSE),"  ",VLOOKUP(Z121,NP,6,FALSE)),IF(VLOOKUP(Z121,NP,22,FALSE)=0,CONCATENATE(VLOOKUP(Z121,NP,15,FALSE),"  ",VLOOKUP(Z121,NP,16,FALSE)),"")))</f>
      </c>
      <c r="L133" s="22"/>
      <c r="M133" s="108"/>
      <c r="N133" s="22"/>
      <c r="O133" s="22"/>
      <c r="P133" s="108"/>
      <c r="Q133" s="22"/>
      <c r="R133" s="21">
        <f>IF(AND(VLOOKUP(Z121,NP,12,FALSE)=0,VLOOKUP(Z121,NP,22,FALSE)=0),"",IF(VLOOKUP(Z121,NP,12,FALSE)=0,VLOOKUP(Z121,NP,4,FALSE),IF(VLOOKUP(Z121,NP,22,FALSE)=0,VLOOKUP(Z121,NP,14,FALSE),"")))</f>
      </c>
      <c r="S133" s="91">
        <v>27</v>
      </c>
      <c r="T133" s="47"/>
      <c r="U133" s="109"/>
      <c r="V133" s="47"/>
      <c r="W133" s="47"/>
      <c r="X133" s="109"/>
      <c r="Y133" s="47"/>
      <c r="Z133" s="45"/>
      <c r="AP133" s="45"/>
      <c r="AQ133" s="56"/>
      <c r="AR133" s="27"/>
      <c r="AS133" s="28"/>
      <c r="AT133" s="89"/>
      <c r="AU133" s="89"/>
      <c r="AV133" s="89"/>
      <c r="AW133" s="89"/>
      <c r="AX133" s="89"/>
      <c r="AY133" s="23"/>
      <c r="AZ133" s="27"/>
      <c r="BA133" s="57"/>
      <c r="BB133" s="28"/>
      <c r="BC133" s="110"/>
      <c r="BD133" s="28"/>
      <c r="BE133" s="28"/>
      <c r="BF133" s="110"/>
      <c r="BG133" s="20"/>
      <c r="BH133" s="76"/>
      <c r="BI133" s="79"/>
      <c r="BJ133" s="79"/>
      <c r="BK133" s="119"/>
      <c r="BL133" s="79"/>
      <c r="BM133" s="79"/>
      <c r="BN133" s="119"/>
      <c r="BO133" s="79"/>
      <c r="BP133" s="76"/>
      <c r="BQ133" s="81"/>
      <c r="BR133" s="82"/>
      <c r="BS133" s="130"/>
      <c r="BT133" s="82"/>
      <c r="BU133" s="82"/>
      <c r="BV133" s="130"/>
      <c r="BW133" s="139">
        <v>25</v>
      </c>
      <c r="BX133" s="21">
        <f>IF(AND(VLOOKUP(BP121,NP,12,FALSE)=0,VLOOKUP(BP121,NP,22,FALSE)=0),"",IF(VLOOKUP(BP121,NP,12,FALSE)=0,VLOOKUP(BP121,NP,4,FALSE),IF(VLOOKUP(BP121,NP,22,FALSE)=0,VLOOKUP(BP121,NP,14,FALSE),"")))</f>
      </c>
      <c r="BY133" s="22">
        <f>IF(BX133="","",IF(VLOOKUP(BP121,NP,12,FALSE)=0,CONCATENATE(VLOOKUP(BP121,NP,5,FALSE),"  ",VLOOKUP(BP121,NP,6,FALSE)),IF(VLOOKUP(BP121,NP,22,FALSE)=0,CONCATENATE(VLOOKUP(BP121,NP,15,FALSE),"  ",VLOOKUP(BP121,NP,16,FALSE)),"")))</f>
      </c>
      <c r="BZ133" s="22"/>
      <c r="CA133" s="108"/>
      <c r="CB133" s="22"/>
      <c r="CC133" s="22"/>
      <c r="CD133" s="108"/>
      <c r="CE133" s="22"/>
      <c r="CF133" s="35"/>
      <c r="CG133" s="25">
        <f>IF(CF131="","",CONCATENATE(IF(VLOOKUP(BX131,NP,23,FALSE)="","",IF(VLOOKUP(BX131,NP,12,FALSE)=1,VLOOKUP(BX131,NP,23,FALSE),-VLOOKUP(BX131,NP,23,FALSE))),IF(VLOOKUP(BX131,NP,24,FALSE)="","",CONCATENATE(" / ",IF(VLOOKUP(BX131,NP,12,FALSE)=1,VLOOKUP(BX131,NP,24,FALSE),-VLOOKUP(BX131,NP,24,FALSE)))),IF(VLOOKUP(BX131,NP,25,FALSE)="","",CONCATENATE(" / ",IF(VLOOKUP(BX131,NP,12,FALSE)=1,VLOOKUP(BX131,NP,25,FALSE),-VLOOKUP(BX131,NP,25,FALSE)))),IF(VLOOKUP(BX131,NP,26,FALSE)="","",CONCATENATE(" / ",IF(VLOOKUP(BX131,NP,12,FALSE)=1,VLOOKUP(BX131,NP,26,FALSE),-VLOOKUP(BX131,NP,26,FALSE)))),IF(VLOOKUP(BX131,NP,27,FALSE)="","",CONCATENATE(" / ",IF(VLOOKUP(BX131,NP,12,FALSE)=1,VLOOKUP(BX131,NP,27,FALSE),-VLOOKUP(BX131,NP,27,FALSE)))),IF(VLOOKUP(BX131,NP,28)="","",CONCATENATE(" / ",IF(VLOOKUP(BX131,NP,12)=1,VLOOKUP(BX131,NP,28),-VLOOKUP(BX131,NP,28)))),IF(VLOOKUP(BX131,NP,29)="","",CONCATENATE(" / ",IF(VLOOKUP(BX131,NP,12)=1,VLOOKUP(BX131,NP,29),-VLOOKUP(BX131,NP,29))))))</f>
      </c>
      <c r="CH133" s="25"/>
      <c r="CI133" s="25"/>
      <c r="CJ133" s="25"/>
      <c r="CK133" s="25"/>
      <c r="CL133" s="25"/>
      <c r="CM133" s="25"/>
      <c r="CN133" s="80"/>
    </row>
    <row r="134" spans="10:92" ht="12" customHeight="1">
      <c r="J134" s="73"/>
      <c r="K134" s="84">
        <f>IF(R133="","",IF(VLOOKUP(Z121,NP,12,FALSE)=0,CONCATENATE(VLOOKUP(Z121,NP,8,FALSE)," pts - ",VLOOKUP(Z121,NP,11,FALSE)),IF(VLOOKUP(Z121,NP,22,FALSE)=0,CONCATENATE(VLOOKUP(Z121,NP,18,FALSE)," pts - ",VLOOKUP(Z121,NP,21,FALSE)),"")))</f>
      </c>
      <c r="L134" s="84"/>
      <c r="M134" s="115"/>
      <c r="N134" s="84"/>
      <c r="O134" s="84"/>
      <c r="P134" s="115"/>
      <c r="Q134" s="84"/>
      <c r="AP134" s="45"/>
      <c r="AQ134" s="56"/>
      <c r="AR134" s="27"/>
      <c r="AS134" s="28"/>
      <c r="AT134" s="20"/>
      <c r="AU134" s="123"/>
      <c r="AV134" s="20"/>
      <c r="AW134" s="20"/>
      <c r="AX134" s="123"/>
      <c r="AY134" s="23"/>
      <c r="AZ134" s="31"/>
      <c r="BA134" s="60"/>
      <c r="BB134" s="32"/>
      <c r="BC134" s="124"/>
      <c r="BD134" s="32"/>
      <c r="BE134" s="32"/>
      <c r="BF134" s="124"/>
      <c r="BG134" s="20"/>
      <c r="BH134" s="76"/>
      <c r="BI134" s="79"/>
      <c r="BJ134" s="79"/>
      <c r="BK134" s="119"/>
      <c r="BL134" s="79"/>
      <c r="BM134" s="79"/>
      <c r="BN134" s="119"/>
      <c r="BO134" s="79"/>
      <c r="BP134" s="76"/>
      <c r="BQ134" s="79"/>
      <c r="BR134" s="79"/>
      <c r="BS134" s="119"/>
      <c r="BT134" s="79"/>
      <c r="BU134" s="79"/>
      <c r="BV134" s="119"/>
      <c r="BW134" s="79"/>
      <c r="BX134" s="40"/>
      <c r="BY134" s="25">
        <f>IF(BX133="","",IF(VLOOKUP(BP121,NP,12,FALSE)=0,CONCATENATE(VLOOKUP(BP121,NP,8,FALSE)," pts - ",VLOOKUP(BP121,NP,11,FALSE)),IF(VLOOKUP(BP121,NP,22,FALSE)=0,CONCATENATE(VLOOKUP(BP121,NP,18,FALSE)," pts - ",VLOOKUP(BP121,NP,21,FALSE)),"")))</f>
      </c>
      <c r="BZ134" s="25"/>
      <c r="CA134" s="19"/>
      <c r="CB134" s="25"/>
      <c r="CC134" s="25"/>
      <c r="CD134" s="19"/>
      <c r="CE134" s="25"/>
      <c r="CF134" s="73"/>
      <c r="CG134" s="24"/>
      <c r="CH134" s="24"/>
      <c r="CI134" s="24"/>
      <c r="CJ134" s="24"/>
      <c r="CK134" s="24"/>
      <c r="CL134" s="24"/>
      <c r="CM134" s="40"/>
      <c r="CN134" s="80"/>
    </row>
    <row r="135" spans="1:92" ht="12" customHeight="1">
      <c r="A135" s="102" t="s">
        <v>26</v>
      </c>
      <c r="C135" s="22">
        <f>IF(J135="","",IF(VLOOKUP(R131,NP,12,FALSE)=0,CONCATENATE(VLOOKUP(R131,NP,5,FALSE),"  ",VLOOKUP(R131,NP,6,FALSE)),IF(VLOOKUP(R131,NP,22,FALSE)=0,CONCATENATE(VLOOKUP(R131,NP,15,FALSE),"  ",VLOOKUP(R131,NP,16,FALSE)),"")))</f>
      </c>
      <c r="D135" s="22"/>
      <c r="E135" s="22"/>
      <c r="F135" s="22"/>
      <c r="G135" s="22"/>
      <c r="H135" s="22"/>
      <c r="I135" s="22"/>
      <c r="J135" s="21">
        <f>IF(AND(VLOOKUP(R131,NP,12,FALSE)=0,VLOOKUP(R131,NP,22,FALSE)=0),"",IF(VLOOKUP(R131,NP,12,FALSE)=0,VLOOKUP(R131,NP,4,FALSE),IF(VLOOKUP(R131,NP,22,FALSE)=0,VLOOKUP(R131,NP,14,FALSE),"")))</f>
      </c>
      <c r="AP135" s="45"/>
      <c r="AQ135" s="56"/>
      <c r="AR135" s="27"/>
      <c r="AS135" s="28"/>
      <c r="AT135" s="28"/>
      <c r="AU135" s="110"/>
      <c r="AV135" s="28"/>
      <c r="AW135" s="28"/>
      <c r="AX135" s="110"/>
      <c r="AY135" s="20"/>
      <c r="AZ135" s="23"/>
      <c r="BA135" s="52"/>
      <c r="BB135" s="23"/>
      <c r="BC135" s="56"/>
      <c r="BD135" s="23"/>
      <c r="BE135" s="23"/>
      <c r="BF135" s="56"/>
      <c r="BG135" s="23"/>
      <c r="BH135" s="76"/>
      <c r="BI135" s="79"/>
      <c r="BJ135" s="79"/>
      <c r="BK135" s="119"/>
      <c r="BL135" s="79"/>
      <c r="BM135" s="79"/>
      <c r="BN135" s="119"/>
      <c r="BO135" s="79"/>
      <c r="BP135" s="76"/>
      <c r="BQ135" s="79"/>
      <c r="BR135" s="79"/>
      <c r="BS135" s="119"/>
      <c r="BT135" s="79"/>
      <c r="BU135" s="79"/>
      <c r="BV135" s="119"/>
      <c r="BW135" s="79"/>
      <c r="BX135" s="13"/>
      <c r="BY135" s="74"/>
      <c r="BZ135" s="75"/>
      <c r="CA135" s="112"/>
      <c r="CB135" s="75"/>
      <c r="CC135" s="75"/>
      <c r="CD135" s="112"/>
      <c r="CE135" s="72"/>
      <c r="CF135" s="21">
        <f>IF(AND(VLOOKUP(BX131,NP,12,FALSE)=0,VLOOKUP(BX131,NP,22,FALSE)=0),"",IF(VLOOKUP(BX131,NP,12,FALSE)=0,VLOOKUP(BX131,NP,4,FALSE),IF(VLOOKUP(BX131,NP,22,FALSE)=0,VLOOKUP(BX131,NP,14,FALSE),"")))</f>
      </c>
      <c r="CG135" s="22">
        <f>IF(CF135="","",IF(VLOOKUP(BX131,NP,12,FALSE)=0,CONCATENATE(VLOOKUP(BX131,NP,5,FALSE),"  ",VLOOKUP(BX131,NP,6,FALSE)),IF(VLOOKUP(BX131,NP,22,FALSE)=0,CONCATENATE(VLOOKUP(BX131,NP,15,FALSE),"  ",VLOOKUP(BX131,NP,16,FALSE)),"")))</f>
      </c>
      <c r="CH135" s="22"/>
      <c r="CI135" s="22"/>
      <c r="CJ135" s="22"/>
      <c r="CK135" s="22"/>
      <c r="CL135" s="22"/>
      <c r="CM135" s="22"/>
      <c r="CN135" s="68" t="s">
        <v>12</v>
      </c>
    </row>
    <row r="136" spans="3:92" ht="12" customHeight="1">
      <c r="C136" s="84">
        <f>IF(J135="","",IF(VLOOKUP(R131,NP,12,FALSE)=0,CONCATENATE(VLOOKUP(R131,NP,8,FALSE)," pts - ",VLOOKUP(R131,NP,11,FALSE)),IF(VLOOKUP(R131,NP,22,FALSE)=0,CONCATENATE(VLOOKUP(R131,NP,18,FALSE)," pts - ",VLOOKUP(R131,NP,21,FALSE)),"")))</f>
      </c>
      <c r="D136" s="84"/>
      <c r="E136" s="84"/>
      <c r="F136" s="84"/>
      <c r="G136" s="84"/>
      <c r="H136" s="84"/>
      <c r="I136" s="84"/>
      <c r="AP136" s="45"/>
      <c r="AQ136" s="56"/>
      <c r="AR136" s="27"/>
      <c r="AS136" s="28"/>
      <c r="AT136" s="32"/>
      <c r="AU136" s="124"/>
      <c r="AV136" s="32"/>
      <c r="AW136" s="32"/>
      <c r="AX136" s="124"/>
      <c r="AY136" s="23"/>
      <c r="AZ136" s="23"/>
      <c r="BA136" s="52"/>
      <c r="BB136" s="23"/>
      <c r="BC136" s="56"/>
      <c r="BD136" s="23"/>
      <c r="BE136" s="23"/>
      <c r="BF136" s="56"/>
      <c r="BG136" s="23"/>
      <c r="BH136" s="76"/>
      <c r="BI136" s="79"/>
      <c r="BJ136" s="79"/>
      <c r="BK136" s="119"/>
      <c r="BL136" s="79"/>
      <c r="BM136" s="79"/>
      <c r="BN136" s="119"/>
      <c r="BO136" s="79"/>
      <c r="BP136" s="76"/>
      <c r="BQ136" s="79"/>
      <c r="BR136" s="79"/>
      <c r="BS136" s="119"/>
      <c r="BT136" s="79"/>
      <c r="BU136" s="79"/>
      <c r="BV136" s="119"/>
      <c r="BW136" s="79"/>
      <c r="BX136" s="13"/>
      <c r="BY136" s="37"/>
      <c r="BZ136" s="37"/>
      <c r="CA136" s="117"/>
      <c r="CB136" s="37"/>
      <c r="CC136" s="37"/>
      <c r="CD136" s="117"/>
      <c r="CE136" s="24"/>
      <c r="CF136" s="40"/>
      <c r="CG136" s="25">
        <f>IF(CF135="","",IF(VLOOKUP(BX131,NP,12,FALSE)=0,CONCATENATE(VLOOKUP(BX131,NP,8,FALSE)," pts - ",VLOOKUP(BX131,NP,11,FALSE)),IF(VLOOKUP(BX131,NP,22,FALSE)=0,CONCATENATE(VLOOKUP(BX131,NP,18,FALSE)," pts - ",VLOOKUP(BX131,NP,21,FALSE)),"")))</f>
      </c>
      <c r="CH136" s="25"/>
      <c r="CI136" s="25"/>
      <c r="CJ136" s="25"/>
      <c r="CK136" s="25"/>
      <c r="CL136" s="25"/>
      <c r="CM136" s="25"/>
      <c r="CN136" s="80"/>
    </row>
    <row r="137" spans="11:91" ht="12" customHeight="1"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3"/>
      <c r="AJ137" s="23"/>
      <c r="AK137" s="56"/>
      <c r="AL137" s="23"/>
      <c r="AM137" s="23"/>
      <c r="AN137" s="56"/>
      <c r="AP137" s="45"/>
      <c r="AQ137" s="56"/>
      <c r="AR137" s="27"/>
      <c r="AS137" s="28"/>
      <c r="AT137" s="32"/>
      <c r="AU137" s="124"/>
      <c r="AV137" s="32"/>
      <c r="AW137" s="32"/>
      <c r="AX137" s="124"/>
      <c r="AY137" s="23"/>
      <c r="AZ137" s="23"/>
      <c r="BA137" s="52"/>
      <c r="BB137" s="23"/>
      <c r="BC137" s="56"/>
      <c r="BD137" s="23"/>
      <c r="BE137" s="23"/>
      <c r="BF137" s="56"/>
      <c r="BG137" s="23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220"/>
      <c r="CB137" s="220"/>
      <c r="CC137" s="220"/>
      <c r="CD137" s="220"/>
      <c r="CE137" s="220"/>
      <c r="CF137" s="23"/>
      <c r="CG137" s="23"/>
      <c r="CH137" s="23"/>
      <c r="CI137" s="23"/>
      <c r="CJ137" s="23"/>
      <c r="CK137" s="23"/>
      <c r="CL137" s="23"/>
      <c r="CM137" s="30"/>
    </row>
    <row r="138" spans="11:91" ht="12" customHeight="1"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3"/>
      <c r="AJ138" s="23"/>
      <c r="AK138" s="56"/>
      <c r="AL138" s="23"/>
      <c r="AM138" s="23"/>
      <c r="AN138" s="56"/>
      <c r="AP138" s="45"/>
      <c r="AQ138" s="56"/>
      <c r="AR138" s="27"/>
      <c r="AS138" s="28"/>
      <c r="AT138" s="32"/>
      <c r="AU138" s="124"/>
      <c r="AV138" s="32"/>
      <c r="AW138" s="32"/>
      <c r="AX138" s="124"/>
      <c r="AY138" s="23"/>
      <c r="AZ138" s="23"/>
      <c r="BA138" s="52"/>
      <c r="BB138" s="23"/>
      <c r="BC138" s="56"/>
      <c r="BD138" s="23"/>
      <c r="BE138" s="23"/>
      <c r="BF138" s="56"/>
      <c r="BG138" s="23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3"/>
      <c r="CG138" s="23"/>
      <c r="CH138" s="23"/>
      <c r="CI138" s="23"/>
      <c r="CJ138" s="23"/>
      <c r="CK138" s="23"/>
      <c r="CL138" s="23"/>
      <c r="CM138" s="30"/>
    </row>
    <row r="139" spans="11:91" ht="12" customHeight="1"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3"/>
      <c r="AJ139" s="23"/>
      <c r="AK139" s="56"/>
      <c r="AL139" s="23"/>
      <c r="AM139" s="23"/>
      <c r="AN139" s="56"/>
      <c r="AP139" s="45"/>
      <c r="AQ139" s="56"/>
      <c r="AR139" s="27"/>
      <c r="AS139" s="28"/>
      <c r="AT139" s="32"/>
      <c r="AU139" s="124"/>
      <c r="AV139" s="32"/>
      <c r="AW139" s="32"/>
      <c r="AX139" s="124"/>
      <c r="AY139" s="23"/>
      <c r="AZ139" s="23"/>
      <c r="BA139" s="52"/>
      <c r="BB139" s="23"/>
      <c r="BC139" s="56"/>
      <c r="BD139" s="23"/>
      <c r="BE139" s="23"/>
      <c r="BF139" s="56"/>
      <c r="BG139" s="23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  <c r="CC139" s="220"/>
      <c r="CD139" s="220"/>
      <c r="CE139" s="220"/>
      <c r="CF139" s="23"/>
      <c r="CG139" s="23"/>
      <c r="CH139" s="23"/>
      <c r="CI139" s="23"/>
      <c r="CJ139" s="23"/>
      <c r="CK139" s="23"/>
      <c r="CL139" s="23"/>
      <c r="CM139" s="30"/>
    </row>
    <row r="140" spans="11:91" ht="12" customHeight="1">
      <c r="K140" s="23"/>
      <c r="L140" s="23"/>
      <c r="M140" s="56"/>
      <c r="N140" s="23"/>
      <c r="O140" s="23"/>
      <c r="P140" s="56"/>
      <c r="Q140" s="23"/>
      <c r="R140" s="23"/>
      <c r="S140" s="23"/>
      <c r="T140" s="23"/>
      <c r="U140" s="56"/>
      <c r="V140" s="23"/>
      <c r="W140" s="23"/>
      <c r="X140" s="56"/>
      <c r="Y140" s="23"/>
      <c r="Z140" s="23"/>
      <c r="AA140" s="23"/>
      <c r="AB140" s="23"/>
      <c r="AC140" s="56"/>
      <c r="AD140" s="23"/>
      <c r="AE140" s="23"/>
      <c r="AF140" s="56"/>
      <c r="AG140" s="23"/>
      <c r="AH140" s="23"/>
      <c r="AI140" s="23"/>
      <c r="AJ140" s="23"/>
      <c r="AK140" s="56"/>
      <c r="AL140" s="23"/>
      <c r="AM140" s="23"/>
      <c r="AN140" s="56"/>
      <c r="AP140" s="45"/>
      <c r="AQ140" s="56"/>
      <c r="AR140" s="27"/>
      <c r="AS140" s="28"/>
      <c r="AT140" s="32"/>
      <c r="AU140" s="124"/>
      <c r="AV140" s="32"/>
      <c r="AW140" s="32"/>
      <c r="AX140" s="124"/>
      <c r="AY140" s="23"/>
      <c r="AZ140" s="23"/>
      <c r="BA140" s="52"/>
      <c r="BB140" s="23"/>
      <c r="BC140" s="56"/>
      <c r="BD140" s="23"/>
      <c r="BE140" s="23"/>
      <c r="BF140" s="56"/>
      <c r="BG140" s="23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23"/>
      <c r="BY140" s="23"/>
      <c r="BZ140" s="23"/>
      <c r="CA140" s="56"/>
      <c r="CB140" s="23"/>
      <c r="CC140" s="23"/>
      <c r="CD140" s="56"/>
      <c r="CE140" s="23"/>
      <c r="CF140" s="23"/>
      <c r="CG140" s="23"/>
      <c r="CH140" s="23"/>
      <c r="CI140" s="23"/>
      <c r="CJ140" s="23"/>
      <c r="CK140" s="23"/>
      <c r="CL140" s="23"/>
      <c r="CM140" s="30"/>
    </row>
    <row r="141" spans="1:92" ht="12" customHeight="1">
      <c r="A141" s="102" t="s">
        <v>27</v>
      </c>
      <c r="C141" s="22">
        <f>IF(J141="","",IF(VLOOKUP(R141,NP,12,FALSE)=1,CONCATENATE(VLOOKUP(R141,NP,5,FALSE),"  ",VLOOKUP(R141,NP,6,FALSE)),IF(VLOOKUP(R141,NP,22,FALSE)=1,CONCATENATE(VLOOKUP(R141,NP,15,FALSE),"  ",VLOOKUP(R141,NP,16,FALSE)),"")))</f>
      </c>
      <c r="D141" s="22"/>
      <c r="E141" s="22"/>
      <c r="F141" s="22"/>
      <c r="G141" s="22"/>
      <c r="H141" s="22"/>
      <c r="I141" s="22"/>
      <c r="J141" s="21">
        <f>IF(AND(VLOOKUP(AP7,NP,12,FALSE)=0,VLOOKUP(AP7,NP,22,FALSE)=0),"",IF(VLOOKUP(AP7,NP,12,FALSE)=0,VLOOKUP(AP7,NP,4,FALSE),IF(VLOOKUP(AP7,NP,22,FALSE)=0,VLOOKUP(AP7,NP,14,FALSE),"")))</f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5"/>
      <c r="AQ141" s="15"/>
      <c r="AR141" s="27"/>
      <c r="AS141" s="28"/>
      <c r="AT141" s="229"/>
      <c r="AU141" s="229"/>
      <c r="AV141" s="229"/>
      <c r="AW141" s="229"/>
      <c r="AX141" s="229"/>
      <c r="AY141" s="23"/>
      <c r="AZ141" s="27"/>
      <c r="BA141" s="46"/>
      <c r="BB141" s="47"/>
      <c r="BC141" s="109"/>
      <c r="BD141" s="47"/>
      <c r="BE141" s="47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21">
        <f>IF(AND(VLOOKUP(AZ7,NP,12,FALSE)=0,VLOOKUP(AZ7,NP,22,FALSE)=0),"",IF(VLOOKUP(AZ7,NP,12,FALSE)=0,VLOOKUP(AZ7,NP,4,FALSE),IF(VLOOKUP(AZ7,NP,22,FALSE)=0,VLOOKUP(AZ7,NP,14,FALSE),"")))</f>
      </c>
      <c r="CG141" s="22">
        <f>IF(CF141="","",IF(VLOOKUP(BX141,NP,12,FALSE)=1,CONCATENATE(VLOOKUP(BX141,NP,5,FALSE),"  ",VLOOKUP(BX141,NP,6,FALSE)),IF(VLOOKUP(BX141,NP,22,FALSE)=1,CONCATENATE(VLOOKUP(BX141,NP,15,FALSE),"  ",VLOOKUP(BX141,NP,16,FALSE)),"")))</f>
      </c>
      <c r="CH141" s="22"/>
      <c r="CI141" s="22"/>
      <c r="CJ141" s="22"/>
      <c r="CK141" s="22"/>
      <c r="CL141" s="22"/>
      <c r="CM141" s="22"/>
      <c r="CN141" s="68" t="s">
        <v>15</v>
      </c>
    </row>
    <row r="142" spans="3:91" ht="12" customHeight="1">
      <c r="C142" s="84">
        <f>IF(J141="","",IF(VLOOKUP(R141,NP,12,FALSE)=1,CONCATENATE(VLOOKUP(R141,NP,8,FALSE)," pts - ",VLOOKUP(R141,NP,11,FALSE)),IF(VLOOKUP(R141,NP,22,FALSE)=1,CONCATENATE(VLOOKUP(R141,NP,18,FALSE)," pts - ",VLOOKUP(R141,NP,21,FALSE)),"")))</f>
      </c>
      <c r="D142" s="84"/>
      <c r="E142" s="84"/>
      <c r="F142" s="84"/>
      <c r="G142" s="84"/>
      <c r="H142" s="84"/>
      <c r="I142" s="84"/>
      <c r="J142" s="30"/>
      <c r="K142" s="230"/>
      <c r="L142" s="230"/>
      <c r="M142" s="231"/>
      <c r="P142" s="15"/>
      <c r="U142" s="15"/>
      <c r="X142" s="15"/>
      <c r="AC142" s="15"/>
      <c r="AF142" s="15"/>
      <c r="AQ142" s="15"/>
      <c r="AR142" s="27"/>
      <c r="AS142" s="28"/>
      <c r="AT142" s="20"/>
      <c r="AU142" s="123"/>
      <c r="AV142" s="20"/>
      <c r="AW142" s="20"/>
      <c r="AX142" s="123"/>
      <c r="AY142" s="23"/>
      <c r="AZ142" s="20"/>
      <c r="BA142" s="23"/>
      <c r="BB142" s="32"/>
      <c r="BC142" s="124"/>
      <c r="BD142" s="32"/>
      <c r="BE142" s="32"/>
      <c r="BF142" s="124"/>
      <c r="BG142" s="23"/>
      <c r="BI142" s="62"/>
      <c r="BJ142" s="62"/>
      <c r="BK142" s="62"/>
      <c r="BL142" s="62"/>
      <c r="BM142" s="62"/>
      <c r="BN142" s="62"/>
      <c r="BO142" s="62"/>
      <c r="BP142" s="62"/>
      <c r="BQ142" s="232"/>
      <c r="BR142" s="230"/>
      <c r="BS142" s="231"/>
      <c r="BT142" s="230"/>
      <c r="BU142" s="230"/>
      <c r="BV142" s="231"/>
      <c r="BW142" s="4"/>
      <c r="BX142" s="13"/>
      <c r="BY142" s="24"/>
      <c r="BZ142" s="24"/>
      <c r="CA142" s="113"/>
      <c r="CB142" s="24"/>
      <c r="CC142" s="24"/>
      <c r="CD142" s="113"/>
      <c r="CE142" s="24"/>
      <c r="CF142" s="40"/>
      <c r="CG142" s="84">
        <f>IF(CF141="","",IF(VLOOKUP(BX141,NP,12,FALSE)=1,CONCATENATE(VLOOKUP(BX141,NP,8,FALSE)," pts - ",VLOOKUP(BX141,NP,11,FALSE)),IF(VLOOKUP(BX141,NP,22,FALSE)=1,CONCATENATE(VLOOKUP(BX141,NP,18,FALSE)," pts - ",VLOOKUP(BX141,NP,21,FALSE)),"")))</f>
      </c>
      <c r="CH142" s="84"/>
      <c r="CI142" s="84"/>
      <c r="CJ142" s="84"/>
      <c r="CK142" s="84"/>
      <c r="CL142" s="84"/>
      <c r="CM142" s="84"/>
    </row>
    <row r="143" spans="3:91" ht="12" customHeight="1">
      <c r="C143" s="84">
        <f>IF(J141="","",CONCATENATE(IF(VLOOKUP(R141,NP,23,FALSE)="","",IF(VLOOKUP(R141,NP,12,FALSE)=1,VLOOKUP(R141,NP,23,FALSE),-VLOOKUP(R141,NP,23,FALSE))),IF(VLOOKUP(R141,NP,24,FALSE)="","",CONCATENATE(" / ",IF(VLOOKUP(R141,NP,12,FALSE)=1,VLOOKUP(R141,NP,24,FALSE),-VLOOKUP(R141,NP,24,FALSE)))),IF(VLOOKUP(R141,NP,25,FALSE)="","",CONCATENATE(" / ",IF(VLOOKUP(R141,NP,12,FALSE)=1,VLOOKUP(R141,NP,25,FALSE),-VLOOKUP(R141,NP,25,FALSE)))),IF(VLOOKUP(R141,NP,26,FALSE)="","",CONCATENATE(" / ",IF(VLOOKUP(R141,NP,12,FALSE)=1,VLOOKUP(R141,NP,26,FALSE),-VLOOKUP(R141,NP,26,FALSE)))),IF(VLOOKUP(R141,NP,27,FALSE)="","",CONCATENATE(" / ",IF(VLOOKUP(R141,NP,12,FALSE)=1,VLOOKUP(R141,NP,27,FALSE),-VLOOKUP(R141,NP,27,FALSE)))),IF(VLOOKUP(R141,NP,28)="","",CONCATENATE(" / ",IF(VLOOKUP(R141,NP,12)=1,VLOOKUP(R141,NP,28),-VLOOKUP(R141,NP,28)))),IF(VLOOKUP(R141,NP,29)="","",CONCATENATE(" / ",IF(VLOOKUP(R141,NP,12)=1,VLOOKUP(R141,NP,29),-VLOOKUP(R141,NP,29))))))</f>
      </c>
      <c r="D143" s="84"/>
      <c r="E143" s="84"/>
      <c r="F143" s="84"/>
      <c r="G143" s="84"/>
      <c r="H143" s="84"/>
      <c r="I143" s="84"/>
      <c r="J143" s="30"/>
      <c r="K143" s="23"/>
      <c r="L143" s="23"/>
      <c r="M143" s="56"/>
      <c r="N143" s="23"/>
      <c r="O143" s="23"/>
      <c r="P143" s="56"/>
      <c r="Q143" s="23"/>
      <c r="R143" s="23"/>
      <c r="S143" s="221"/>
      <c r="T143" s="168"/>
      <c r="U143" s="222"/>
      <c r="V143" s="168"/>
      <c r="W143" s="168"/>
      <c r="X143" s="222"/>
      <c r="Y143" s="6"/>
      <c r="Z143" s="56"/>
      <c r="AA143" s="213"/>
      <c r="AB143" s="213"/>
      <c r="AC143" s="214"/>
      <c r="AD143" s="213"/>
      <c r="AE143" s="213"/>
      <c r="AF143" s="214"/>
      <c r="AG143" s="213"/>
      <c r="AH143" s="20"/>
      <c r="AI143" s="23"/>
      <c r="AJ143" s="23"/>
      <c r="AK143" s="56"/>
      <c r="AL143" s="23"/>
      <c r="AM143" s="23"/>
      <c r="AN143" s="56"/>
      <c r="AO143" s="23"/>
      <c r="AP143" s="53"/>
      <c r="AQ143" s="56"/>
      <c r="AR143" s="27"/>
      <c r="AS143" s="28"/>
      <c r="AT143" s="20"/>
      <c r="AU143" s="123"/>
      <c r="AV143" s="20"/>
      <c r="AW143" s="20"/>
      <c r="AX143" s="123"/>
      <c r="AY143" s="23"/>
      <c r="AZ143" s="20"/>
      <c r="BA143" s="32"/>
      <c r="BB143" s="32"/>
      <c r="BC143" s="124"/>
      <c r="BD143" s="32"/>
      <c r="BE143" s="32"/>
      <c r="BF143" s="124"/>
      <c r="BG143" s="23"/>
      <c r="BH143" s="20"/>
      <c r="BI143" s="227"/>
      <c r="BJ143" s="227"/>
      <c r="BK143" s="220"/>
      <c r="BL143" s="227"/>
      <c r="BM143" s="227"/>
      <c r="BN143" s="220"/>
      <c r="BO143" s="227"/>
      <c r="BP143" s="180"/>
      <c r="BQ143" s="221"/>
      <c r="BR143" s="168"/>
      <c r="BS143" s="222"/>
      <c r="BT143" s="168"/>
      <c r="BU143" s="168"/>
      <c r="BV143" s="222"/>
      <c r="BW143" s="6"/>
      <c r="BX143" s="23"/>
      <c r="BY143" s="23"/>
      <c r="BZ143" s="23"/>
      <c r="CA143" s="56"/>
      <c r="CB143" s="23"/>
      <c r="CC143" s="23"/>
      <c r="CD143" s="56"/>
      <c r="CE143" s="23"/>
      <c r="CF143" s="73"/>
      <c r="CG143" s="84">
        <f>IF(CF141="","",CONCATENATE(IF(VLOOKUP(BX141,NP,23,FALSE)="","",IF(VLOOKUP(BX141,NP,12,FALSE)=1,VLOOKUP(BX141,NP,23,FALSE),-VLOOKUP(BX141,NP,23,FALSE))),IF(VLOOKUP(BX141,NP,24,FALSE)="","",CONCATENATE(" / ",IF(VLOOKUP(BX141,NP,12,FALSE)=1,VLOOKUP(BX141,NP,24,FALSE),-VLOOKUP(BX141,NP,24,FALSE)))),IF(VLOOKUP(BX141,NP,25,FALSE)="","",CONCATENATE(" / ",IF(VLOOKUP(BX141,NP,12,FALSE)=1,VLOOKUP(BX141,NP,25,FALSE),-VLOOKUP(BX141,NP,25,FALSE)))),IF(VLOOKUP(BX141,NP,26,FALSE)="","",CONCATENATE(" / ",IF(VLOOKUP(BX141,NP,12,FALSE)=1,VLOOKUP(BX141,NP,26,FALSE),-VLOOKUP(BX141,NP,26,FALSE)))),IF(VLOOKUP(BX141,NP,27,FALSE)="","",CONCATENATE(" / ",IF(VLOOKUP(BX141,NP,12,FALSE)=1,VLOOKUP(BX141,NP,27,FALSE),-VLOOKUP(BX141,NP,27,FALSE)))),IF(VLOOKUP(BX141,NP,28)="","",CONCATENATE(" / ",IF(VLOOKUP(BX141,NP,12)=1,VLOOKUP(BX141,NP,28),-VLOOKUP(BX141,NP,28)))),IF(VLOOKUP(BX141,NP,29)="","",CONCATENATE(" / ",IF(VLOOKUP(BX141,NP,12)=1,VLOOKUP(BX141,NP,29),-VLOOKUP(BX141,NP,29))))))</f>
      </c>
      <c r="CH143" s="84"/>
      <c r="CI143" s="84"/>
      <c r="CJ143" s="84"/>
      <c r="CK143" s="84"/>
      <c r="CL143" s="84"/>
      <c r="CM143" s="84"/>
    </row>
    <row r="144" spans="10:90" ht="12" customHeight="1">
      <c r="J144" s="30"/>
      <c r="K144" s="23"/>
      <c r="L144" s="23"/>
      <c r="M144" s="56"/>
      <c r="N144" s="23"/>
      <c r="O144" s="23"/>
      <c r="P144" s="56"/>
      <c r="Q144" s="23"/>
      <c r="R144" s="23"/>
      <c r="S144" s="28"/>
      <c r="T144" s="28"/>
      <c r="U144" s="110"/>
      <c r="V144" s="28"/>
      <c r="W144" s="28"/>
      <c r="X144" s="110"/>
      <c r="Y144" s="28"/>
      <c r="Z144" s="27"/>
      <c r="AA144" s="215"/>
      <c r="AB144" s="215"/>
      <c r="AC144" s="216"/>
      <c r="AD144" s="217"/>
      <c r="AE144" s="217"/>
      <c r="AF144" s="218"/>
      <c r="AG144" s="41"/>
      <c r="AH144" s="219"/>
      <c r="AI144" s="23"/>
      <c r="AJ144" s="23"/>
      <c r="AK144" s="56"/>
      <c r="AL144" s="23"/>
      <c r="AM144" s="23"/>
      <c r="AN144" s="56"/>
      <c r="AO144" s="23"/>
      <c r="AP144" s="53"/>
      <c r="AQ144" s="56"/>
      <c r="AR144" s="27"/>
      <c r="AS144" s="28"/>
      <c r="AT144" s="28"/>
      <c r="AU144" s="110"/>
      <c r="AV144" s="28"/>
      <c r="AW144" s="28"/>
      <c r="AX144" s="110"/>
      <c r="AY144" s="20"/>
      <c r="AZ144" s="31"/>
      <c r="BA144" s="65"/>
      <c r="BB144" s="65"/>
      <c r="BC144" s="89"/>
      <c r="BD144" s="65"/>
      <c r="BE144" s="65"/>
      <c r="BF144" s="89"/>
      <c r="BG144" s="23"/>
      <c r="BH144" s="219"/>
      <c r="BI144" s="215"/>
      <c r="BJ144" s="215"/>
      <c r="BK144" s="216"/>
      <c r="BL144" s="217"/>
      <c r="BM144" s="217"/>
      <c r="BN144" s="218"/>
      <c r="BO144" s="41"/>
      <c r="BP144" s="27"/>
      <c r="BQ144" s="28"/>
      <c r="BR144" s="28"/>
      <c r="BS144" s="110"/>
      <c r="BT144" s="28"/>
      <c r="BU144" s="28"/>
      <c r="BV144" s="110"/>
      <c r="BW144" s="28"/>
      <c r="BX144" s="23"/>
      <c r="BY144" s="23"/>
      <c r="BZ144" s="23"/>
      <c r="CA144" s="56"/>
      <c r="CB144" s="23"/>
      <c r="CC144" s="23"/>
      <c r="CD144" s="56"/>
      <c r="CE144" s="23"/>
      <c r="CF144" s="23"/>
      <c r="CG144" s="23"/>
      <c r="CH144" s="23"/>
      <c r="CI144" s="23"/>
      <c r="CJ144" s="23"/>
      <c r="CK144" s="23"/>
      <c r="CL144" s="23"/>
    </row>
    <row r="145" spans="1:92" ht="12" customHeight="1">
      <c r="A145" s="102" t="s">
        <v>27</v>
      </c>
      <c r="C145" s="22">
        <f>IF(J145="","",IF(VLOOKUP(R141,NP,12,FALSE)=0,CONCATENATE(VLOOKUP(R141,NP,5,FALSE),"  ",VLOOKUP(R141,NP,6,FALSE)),IF(VLOOKUP(R141,NP,22,FALSE)=0,CONCATENATE(VLOOKUP(R141,NP,15,FALSE),"  ",VLOOKUP(R141,NP,16,FALSE)),"")))</f>
      </c>
      <c r="D145" s="22"/>
      <c r="E145" s="22"/>
      <c r="F145" s="22"/>
      <c r="G145" s="22"/>
      <c r="H145" s="22"/>
      <c r="I145" s="22"/>
      <c r="J145" s="21">
        <f>IF(AND(VLOOKUP(AP19,NP,12,FALSE)=0,VLOOKUP(AP19,NP,22,FALSE)=0),"",IF(VLOOKUP(AP19,NP,12,FALSE)=0,VLOOKUP(AP19,NP,4,FALSE),IF(VLOOKUP(AP19,NP,22,FALSE)=0,VLOOKUP(AP19,NP,14,FALSE),"")))</f>
      </c>
      <c r="K145" s="23"/>
      <c r="L145" s="23"/>
      <c r="M145" s="56"/>
      <c r="N145" s="23"/>
      <c r="O145" s="23"/>
      <c r="P145" s="56"/>
      <c r="Q145" s="23"/>
      <c r="R145" s="23"/>
      <c r="S145" s="28"/>
      <c r="T145" s="28"/>
      <c r="U145" s="110"/>
      <c r="V145" s="28"/>
      <c r="W145" s="28"/>
      <c r="X145" s="110"/>
      <c r="Y145" s="28"/>
      <c r="Z145" s="27"/>
      <c r="AA145" s="215"/>
      <c r="AB145" s="215"/>
      <c r="AC145" s="216"/>
      <c r="AD145" s="217"/>
      <c r="AE145" s="217"/>
      <c r="AF145" s="218"/>
      <c r="AG145" s="41"/>
      <c r="AH145" s="219"/>
      <c r="AI145" s="23"/>
      <c r="AJ145" s="23"/>
      <c r="AK145" s="56"/>
      <c r="AL145" s="23"/>
      <c r="AM145" s="23"/>
      <c r="AN145" s="56"/>
      <c r="AO145" s="23"/>
      <c r="AP145" s="53"/>
      <c r="AQ145" s="56"/>
      <c r="AR145" s="27"/>
      <c r="AS145" s="28"/>
      <c r="AT145" s="28"/>
      <c r="AU145" s="110"/>
      <c r="AV145" s="28"/>
      <c r="AW145" s="28"/>
      <c r="AX145" s="110"/>
      <c r="AY145" s="20"/>
      <c r="AZ145" s="23"/>
      <c r="BA145" s="23"/>
      <c r="BB145" s="23"/>
      <c r="BC145" s="56"/>
      <c r="BD145" s="23"/>
      <c r="BE145" s="23"/>
      <c r="BF145" s="56"/>
      <c r="BG145" s="23"/>
      <c r="BH145" s="219"/>
      <c r="BI145" s="215"/>
      <c r="BJ145" s="215"/>
      <c r="BK145" s="216"/>
      <c r="BL145" s="217"/>
      <c r="BM145" s="217"/>
      <c r="BN145" s="218"/>
      <c r="BO145" s="41"/>
      <c r="BP145" s="27"/>
      <c r="BQ145" s="28"/>
      <c r="BR145" s="28"/>
      <c r="BS145" s="110"/>
      <c r="BT145" s="28"/>
      <c r="BU145" s="28"/>
      <c r="BV145" s="110"/>
      <c r="BW145" s="28"/>
      <c r="BX145" s="31"/>
      <c r="BY145" s="20"/>
      <c r="BZ145" s="20"/>
      <c r="CA145" s="123"/>
      <c r="CB145" s="20"/>
      <c r="CC145" s="20"/>
      <c r="CD145" s="123"/>
      <c r="CE145" s="20"/>
      <c r="CF145" s="21">
        <f>IF(AND(VLOOKUP(AZ19,NP,12,FALSE)=0,VLOOKUP(AZ19,NP,22,FALSE)=0),"",IF(VLOOKUP(AZ19,NP,12,FALSE)=0,VLOOKUP(AZ19,NP,4,FALSE),IF(VLOOKUP(AZ19,NP,22,FALSE)=0,VLOOKUP(AZ19,NP,14,FALSE),"")))</f>
      </c>
      <c r="CG145" s="22">
        <f>IF(CF145="","",IF(VLOOKUP(BX141,NP,12,FALSE)=0,CONCATENATE(VLOOKUP(BX141,NP,5,FALSE),"  ",VLOOKUP(BX141,NP,6,FALSE)),IF(VLOOKUP(BX141,NP,22,FALSE)=0,CONCATENATE(VLOOKUP(BX141,NP,15,FALSE),"  ",VLOOKUP(BX141,NP,16,FALSE)),"")))</f>
      </c>
      <c r="CH145" s="22"/>
      <c r="CI145" s="22"/>
      <c r="CJ145" s="22"/>
      <c r="CK145" s="22"/>
      <c r="CL145" s="22"/>
      <c r="CM145" s="22"/>
      <c r="CN145" s="68" t="s">
        <v>15</v>
      </c>
    </row>
    <row r="146" spans="3:91" ht="12" customHeight="1">
      <c r="C146" s="84">
        <f>IF(J145="","",IF(VLOOKUP(R141,NP,12,FALSE)=0,CONCATENATE(VLOOKUP(R141,NP,8,FALSE)," pts - ",VLOOKUP(R141,NP,11,FALSE)),IF(VLOOKUP(R141,NP,22,FALSE)=0,CONCATENATE(VLOOKUP(R141,NP,18,FALSE)," pts - ",VLOOKUP(R141,NP,21,FALSE)),"")))</f>
      </c>
      <c r="D146" s="84"/>
      <c r="E146" s="84"/>
      <c r="F146" s="84"/>
      <c r="G146" s="84"/>
      <c r="H146" s="84"/>
      <c r="I146" s="84"/>
      <c r="K146" s="23"/>
      <c r="L146" s="23"/>
      <c r="M146" s="56"/>
      <c r="N146" s="23"/>
      <c r="O146" s="23"/>
      <c r="P146" s="56"/>
      <c r="Q146" s="23"/>
      <c r="R146" s="23"/>
      <c r="S146" s="213"/>
      <c r="T146" s="213"/>
      <c r="U146" s="214"/>
      <c r="V146" s="213"/>
      <c r="W146" s="213"/>
      <c r="X146" s="214"/>
      <c r="Y146" s="213"/>
      <c r="Z146" s="56"/>
      <c r="AA146" s="20"/>
      <c r="AB146" s="20"/>
      <c r="AC146" s="123"/>
      <c r="AD146" s="20"/>
      <c r="AE146" s="20"/>
      <c r="AF146" s="123"/>
      <c r="AG146" s="20"/>
      <c r="AH146" s="20"/>
      <c r="AI146" s="23"/>
      <c r="AJ146" s="23"/>
      <c r="AK146" s="56"/>
      <c r="AL146" s="23"/>
      <c r="AM146" s="23"/>
      <c r="AN146" s="56"/>
      <c r="AO146" s="23"/>
      <c r="AP146" s="53"/>
      <c r="AQ146" s="56"/>
      <c r="AR146" s="27"/>
      <c r="AS146" s="28"/>
      <c r="AT146" s="32"/>
      <c r="AU146" s="124"/>
      <c r="AV146" s="32"/>
      <c r="AW146" s="32"/>
      <c r="AX146" s="124"/>
      <c r="AY146" s="23"/>
      <c r="AZ146" s="23"/>
      <c r="BA146" s="23"/>
      <c r="BB146" s="23"/>
      <c r="BC146" s="56"/>
      <c r="BD146" s="23"/>
      <c r="BE146" s="23"/>
      <c r="BF146" s="56"/>
      <c r="BG146" s="23"/>
      <c r="BH146" s="20"/>
      <c r="BI146" s="20"/>
      <c r="BJ146" s="20"/>
      <c r="BK146" s="123"/>
      <c r="BL146" s="20"/>
      <c r="BM146" s="20"/>
      <c r="BN146" s="123"/>
      <c r="BO146" s="20"/>
      <c r="BP146" s="180"/>
      <c r="BQ146" s="227"/>
      <c r="BR146" s="227"/>
      <c r="BS146" s="220"/>
      <c r="BT146" s="227"/>
      <c r="BU146" s="227"/>
      <c r="BV146" s="220"/>
      <c r="BW146" s="227"/>
      <c r="BX146" s="31"/>
      <c r="BY146" s="20"/>
      <c r="BZ146" s="20"/>
      <c r="CA146" s="123"/>
      <c r="CB146" s="20"/>
      <c r="CC146" s="20"/>
      <c r="CD146" s="123"/>
      <c r="CE146" s="20"/>
      <c r="CF146" s="40"/>
      <c r="CG146" s="84">
        <f>IF(CF145="","",IF(VLOOKUP(BX141,NP,12,FALSE)=0,CONCATENATE(VLOOKUP(BX141,NP,8,FALSE)," pts - ",VLOOKUP(BX141,NP,11,FALSE)),IF(VLOOKUP(BX141,NP,22,FALSE)=0,CONCATENATE(VLOOKUP(BX141,NP,18,FALSE)," pts - ",VLOOKUP(BX141,NP,21,FALSE)),"")))</f>
      </c>
      <c r="CH146" s="84"/>
      <c r="CI146" s="84"/>
      <c r="CJ146" s="84"/>
      <c r="CK146" s="84"/>
      <c r="CL146" s="84"/>
      <c r="CM146" s="84"/>
    </row>
    <row r="147" spans="10:92" ht="12" customHeight="1">
      <c r="J147" s="23"/>
      <c r="K147" s="226"/>
      <c r="L147" s="226"/>
      <c r="M147" s="226"/>
      <c r="N147" s="226"/>
      <c r="O147" s="226"/>
      <c r="P147" s="226"/>
      <c r="Q147" s="226"/>
      <c r="R147" s="226"/>
      <c r="S147" s="213"/>
      <c r="T147" s="213"/>
      <c r="U147" s="214"/>
      <c r="V147" s="213"/>
      <c r="W147" s="213"/>
      <c r="X147" s="214"/>
      <c r="Y147" s="213"/>
      <c r="Z147" s="23"/>
      <c r="AA147" s="28"/>
      <c r="AB147" s="28"/>
      <c r="AC147" s="110"/>
      <c r="AD147" s="28"/>
      <c r="AE147" s="28"/>
      <c r="AF147" s="110"/>
      <c r="AG147" s="28"/>
      <c r="AH147" s="27"/>
      <c r="AI147" s="91"/>
      <c r="AJ147" s="28"/>
      <c r="AK147" s="110"/>
      <c r="AL147" s="28"/>
      <c r="AM147" s="28"/>
      <c r="AN147" s="110"/>
      <c r="AO147" s="28"/>
      <c r="AP147" s="53"/>
      <c r="AQ147" s="56"/>
      <c r="AR147" s="27"/>
      <c r="AS147" s="28"/>
      <c r="AT147" s="28"/>
      <c r="AU147" s="110"/>
      <c r="AV147" s="28"/>
      <c r="AW147" s="28"/>
      <c r="AX147" s="110"/>
      <c r="AY147" s="20"/>
      <c r="AZ147" s="23"/>
      <c r="BA147" s="23"/>
      <c r="BB147" s="23"/>
      <c r="BC147" s="56"/>
      <c r="BD147" s="23"/>
      <c r="BE147" s="23"/>
      <c r="BF147" s="56"/>
      <c r="BG147" s="180"/>
      <c r="BH147" s="27"/>
      <c r="BI147" s="28"/>
      <c r="BJ147" s="28"/>
      <c r="BK147" s="110"/>
      <c r="BL147" s="28"/>
      <c r="BM147" s="28"/>
      <c r="BN147" s="110"/>
      <c r="BO147" s="28"/>
      <c r="BP147" s="31"/>
      <c r="BQ147" s="227"/>
      <c r="BR147" s="227"/>
      <c r="BS147" s="220"/>
      <c r="BT147" s="227"/>
      <c r="BU147" s="227"/>
      <c r="BV147" s="220"/>
      <c r="BW147" s="227"/>
      <c r="BX147" s="220"/>
      <c r="BY147" s="220"/>
      <c r="BZ147" s="220"/>
      <c r="CA147" s="220"/>
      <c r="CB147" s="220"/>
      <c r="CC147" s="220"/>
      <c r="CD147" s="220"/>
      <c r="CE147" s="220"/>
      <c r="CF147" s="76"/>
      <c r="CG147" s="79"/>
      <c r="CH147" s="79"/>
      <c r="CI147" s="79"/>
      <c r="CJ147" s="79"/>
      <c r="CK147" s="79"/>
      <c r="CL147" s="79"/>
      <c r="CM147" s="79"/>
      <c r="CN147" s="80"/>
    </row>
    <row r="148" spans="7:92" ht="12" customHeight="1">
      <c r="G148" s="23"/>
      <c r="K148" s="23"/>
      <c r="L148" s="23"/>
      <c r="M148" s="56"/>
      <c r="N148" s="23"/>
      <c r="O148" s="23"/>
      <c r="P148" s="56"/>
      <c r="Q148" s="23"/>
      <c r="R148" s="23"/>
      <c r="S148" s="23"/>
      <c r="T148" s="23"/>
      <c r="U148" s="56"/>
      <c r="V148" s="23"/>
      <c r="W148" s="23"/>
      <c r="X148" s="56"/>
      <c r="Y148" s="23"/>
      <c r="Z148" s="212"/>
      <c r="AA148" s="213"/>
      <c r="AB148" s="213"/>
      <c r="AC148" s="214"/>
      <c r="AD148" s="213"/>
      <c r="AE148" s="213"/>
      <c r="AF148" s="214"/>
      <c r="AG148" s="213"/>
      <c r="AH148" s="20"/>
      <c r="AI148" s="23"/>
      <c r="AJ148" s="23"/>
      <c r="AK148" s="56"/>
      <c r="AL148" s="23"/>
      <c r="AM148" s="23"/>
      <c r="AN148" s="56"/>
      <c r="AO148" s="23"/>
      <c r="AQ148" s="56"/>
      <c r="AR148" s="27"/>
      <c r="AS148" s="28"/>
      <c r="AT148" s="32"/>
      <c r="AU148" s="124"/>
      <c r="AV148" s="32"/>
      <c r="AW148" s="32"/>
      <c r="AX148" s="124"/>
      <c r="AY148" s="23"/>
      <c r="AZ148" s="23"/>
      <c r="BA148" s="23"/>
      <c r="BB148" s="23"/>
      <c r="BC148" s="56"/>
      <c r="BD148" s="23"/>
      <c r="BE148" s="23"/>
      <c r="BF148" s="56"/>
      <c r="BG148" s="23"/>
      <c r="BH148" s="20"/>
      <c r="BI148" s="227"/>
      <c r="BJ148" s="227"/>
      <c r="BK148" s="220"/>
      <c r="BL148" s="227"/>
      <c r="BM148" s="227"/>
      <c r="BN148" s="220"/>
      <c r="BO148" s="227"/>
      <c r="BP148" s="225"/>
      <c r="BQ148" s="223"/>
      <c r="BR148" s="223"/>
      <c r="BS148" s="224"/>
      <c r="BT148" s="223"/>
      <c r="BU148" s="223"/>
      <c r="BV148" s="224"/>
      <c r="BW148" s="223"/>
      <c r="BX148" s="23"/>
      <c r="BY148" s="23"/>
      <c r="BZ148" s="23"/>
      <c r="CA148" s="56"/>
      <c r="CB148" s="23"/>
      <c r="CC148" s="23"/>
      <c r="CD148" s="56"/>
      <c r="CE148" s="23"/>
      <c r="CF148" s="76"/>
      <c r="CG148" s="79"/>
      <c r="CH148" s="79"/>
      <c r="CI148" s="79"/>
      <c r="CJ148" s="79"/>
      <c r="CK148" s="79"/>
      <c r="CL148" s="79"/>
      <c r="CM148" s="79"/>
      <c r="CN148" s="80"/>
    </row>
    <row r="149" spans="1:92" ht="12" customHeight="1" thickBot="1">
      <c r="A149" s="102" t="s">
        <v>27</v>
      </c>
      <c r="B149" s="32"/>
      <c r="C149" s="22">
        <f>IF(J149="","",IF(VLOOKUP(R149,NP,12,FALSE)=1,CONCATENATE(VLOOKUP(R149,NP,5,FALSE),"  ",VLOOKUP(R149,NP,6,FALSE)),IF(VLOOKUP(R149,NP,22,FALSE)=1,CONCATENATE(VLOOKUP(R149,NP,15,FALSE),"  ",VLOOKUP(R149,NP,16,FALSE)),"")))</f>
      </c>
      <c r="D149" s="22"/>
      <c r="E149" s="22"/>
      <c r="F149" s="22"/>
      <c r="G149" s="22"/>
      <c r="H149" s="22"/>
      <c r="I149" s="22"/>
      <c r="J149" s="21">
        <f>IF(AND(VLOOKUP(AP31,NP,12,FALSE)=0,VLOOKUP(AP31,NP,22,FALSE)=0),"",IF(VLOOKUP(AP31,NP,12,FALSE)=0,VLOOKUP(AP31,NP,4,FALSE),IF(VLOOKUP(AP31,NP,22,FALSE)=0,VLOOKUP(AP31,NP,14,FALSE),"")))</f>
      </c>
      <c r="K149" s="215"/>
      <c r="L149" s="215"/>
      <c r="M149" s="216"/>
      <c r="N149" s="217"/>
      <c r="O149" s="217"/>
      <c r="P149" s="218"/>
      <c r="Q149" s="41"/>
      <c r="R149" s="219"/>
      <c r="S149" s="23"/>
      <c r="T149" s="23"/>
      <c r="U149" s="56"/>
      <c r="V149" s="23"/>
      <c r="W149" s="23"/>
      <c r="X149" s="56"/>
      <c r="Y149" s="23"/>
      <c r="Z149" s="212"/>
      <c r="AA149" s="23"/>
      <c r="AB149" s="23"/>
      <c r="AC149" s="56"/>
      <c r="AD149" s="23"/>
      <c r="AE149" s="23"/>
      <c r="AF149" s="56"/>
      <c r="AG149" s="23"/>
      <c r="AH149" s="212"/>
      <c r="AQ149" s="56"/>
      <c r="AR149" s="27"/>
      <c r="AS149" s="28"/>
      <c r="AT149" s="32"/>
      <c r="AU149" s="124"/>
      <c r="AV149" s="32"/>
      <c r="AW149" s="32"/>
      <c r="AX149" s="124"/>
      <c r="AY149" s="23"/>
      <c r="AZ149" s="23"/>
      <c r="BA149" s="23"/>
      <c r="BB149" s="23"/>
      <c r="BC149" s="56"/>
      <c r="BD149" s="23"/>
      <c r="BE149" s="23"/>
      <c r="BF149" s="56"/>
      <c r="BG149" s="23"/>
      <c r="BH149" s="225"/>
      <c r="BI149" s="223"/>
      <c r="BJ149" s="223"/>
      <c r="BK149" s="224"/>
      <c r="BL149" s="223"/>
      <c r="BM149" s="223"/>
      <c r="BN149" s="224"/>
      <c r="BO149" s="223"/>
      <c r="BP149" s="225"/>
      <c r="BQ149" s="223"/>
      <c r="BR149" s="223"/>
      <c r="BS149" s="224"/>
      <c r="BT149" s="223"/>
      <c r="BU149" s="223"/>
      <c r="BV149" s="224"/>
      <c r="BW149" s="223"/>
      <c r="BX149" s="219"/>
      <c r="BY149" s="215"/>
      <c r="BZ149" s="215"/>
      <c r="CA149" s="216"/>
      <c r="CB149" s="217"/>
      <c r="CC149" s="217"/>
      <c r="CD149" s="218"/>
      <c r="CE149" s="41"/>
      <c r="CF149" s="21">
        <f>IF(AND(VLOOKUP(AZ31,NP,12,FALSE)=0,VLOOKUP(AZ31,NP,22,FALSE)=0),"",IF(VLOOKUP(AZ31,NP,12,FALSE)=0,VLOOKUP(AZ31,NP,4,FALSE),IF(VLOOKUP(AZ31,NP,22,FALSE)=0,VLOOKUP(AZ31,NP,14,FALSE),"")))</f>
      </c>
      <c r="CG149" s="22">
        <f>IF(CF149="","",IF(VLOOKUP(BX149,NP,12,FALSE)=1,CONCATENATE(VLOOKUP(BX149,NP,5,FALSE),"  ",VLOOKUP(BX149,NP,6,FALSE)),IF(VLOOKUP(BX149,NP,22,FALSE)=1,CONCATENATE(VLOOKUP(BX149,NP,15,FALSE),"  ",VLOOKUP(BX149,NP,16,FALSE)),"")))</f>
      </c>
      <c r="CH149" s="22"/>
      <c r="CI149" s="22"/>
      <c r="CJ149" s="22"/>
      <c r="CK149" s="22"/>
      <c r="CL149" s="22"/>
      <c r="CM149" s="22"/>
      <c r="CN149" s="68" t="s">
        <v>15</v>
      </c>
    </row>
    <row r="150" spans="3:92" ht="12" customHeight="1">
      <c r="C150" s="84">
        <f>IF(J149="","",IF(VLOOKUP(R149,NP,12,FALSE)=1,CONCATENATE(VLOOKUP(R149,NP,8,FALSE)," pts - ",VLOOKUP(R149,NP,11,FALSE)),IF(VLOOKUP(R149,NP,22,FALSE)=1,CONCATENATE(VLOOKUP(R149,NP,18,FALSE)," pts - ",VLOOKUP(R149,NP,21,FALSE)),"")))</f>
      </c>
      <c r="D150" s="84"/>
      <c r="E150" s="84"/>
      <c r="F150" s="84"/>
      <c r="G150" s="84"/>
      <c r="H150" s="84"/>
      <c r="I150" s="84"/>
      <c r="J150" s="30"/>
      <c r="K150" s="20"/>
      <c r="L150" s="20"/>
      <c r="M150" s="123"/>
      <c r="N150" s="20"/>
      <c r="O150" s="20"/>
      <c r="P150" s="123"/>
      <c r="Q150" s="20"/>
      <c r="R150" s="20"/>
      <c r="S150" s="23"/>
      <c r="T150" s="23"/>
      <c r="U150" s="56"/>
      <c r="V150" s="23"/>
      <c r="W150" s="23"/>
      <c r="X150" s="56"/>
      <c r="Y150" s="23"/>
      <c r="Z150" s="212"/>
      <c r="AA150" s="23"/>
      <c r="AB150" s="23"/>
      <c r="AC150" s="56"/>
      <c r="AD150" s="23"/>
      <c r="AE150" s="23"/>
      <c r="AF150" s="56"/>
      <c r="AG150" s="23"/>
      <c r="AH150" s="212"/>
      <c r="AN150" s="121"/>
      <c r="AO150" s="165"/>
      <c r="AP150" s="5"/>
      <c r="AQ150" s="5"/>
      <c r="AR150" s="5"/>
      <c r="AS150" s="5"/>
      <c r="AT150" s="5"/>
      <c r="AU150" s="188"/>
      <c r="AV150" s="5"/>
      <c r="AW150" s="5"/>
      <c r="AX150" s="125"/>
      <c r="AY150" s="166"/>
      <c r="AZ150" s="166"/>
      <c r="BA150" s="166"/>
      <c r="BB150" s="166"/>
      <c r="BC150" s="189"/>
      <c r="BD150" s="23"/>
      <c r="BE150" s="23"/>
      <c r="BF150" s="56"/>
      <c r="BG150" s="23"/>
      <c r="BH150" s="225"/>
      <c r="BI150" s="223"/>
      <c r="BJ150" s="223"/>
      <c r="BK150" s="224"/>
      <c r="BL150" s="223"/>
      <c r="BM150" s="223"/>
      <c r="BN150" s="224"/>
      <c r="BO150" s="223"/>
      <c r="BP150" s="225"/>
      <c r="BQ150" s="223"/>
      <c r="BR150" s="223"/>
      <c r="BS150" s="224"/>
      <c r="BT150" s="223"/>
      <c r="BU150" s="223"/>
      <c r="BV150" s="224"/>
      <c r="BW150" s="223"/>
      <c r="BX150" s="20"/>
      <c r="BY150" s="20"/>
      <c r="BZ150" s="20"/>
      <c r="CA150" s="123"/>
      <c r="CB150" s="20"/>
      <c r="CC150" s="20"/>
      <c r="CD150" s="123"/>
      <c r="CE150" s="20"/>
      <c r="CF150" s="40"/>
      <c r="CG150" s="84">
        <f>IF(CF149="","",IF(VLOOKUP(BX149,NP,12,FALSE)=1,CONCATENATE(VLOOKUP(BX149,NP,8,FALSE)," pts - ",VLOOKUP(BX149,NP,11,FALSE)),IF(VLOOKUP(BX149,NP,22,FALSE)=1,CONCATENATE(VLOOKUP(BX149,NP,18,FALSE)," pts - ",VLOOKUP(BX149,NP,21,FALSE)),"")))</f>
      </c>
      <c r="CH150" s="84"/>
      <c r="CI150" s="84"/>
      <c r="CJ150" s="84"/>
      <c r="CK150" s="84"/>
      <c r="CL150" s="84"/>
      <c r="CM150" s="84"/>
      <c r="CN150" s="80"/>
    </row>
    <row r="151" spans="3:92" ht="12" customHeight="1">
      <c r="C151" s="84">
        <f>IF(J149="","",CONCATENATE(IF(VLOOKUP(R149,NP,23,FALSE)="","",IF(VLOOKUP(R149,NP,12,FALSE)=1,VLOOKUP(R149,NP,23,FALSE),-VLOOKUP(R149,NP,23,FALSE))),IF(VLOOKUP(R149,NP,24,FALSE)="","",CONCATENATE(" / ",IF(VLOOKUP(R149,NP,12,FALSE)=1,VLOOKUP(R149,NP,24,FALSE),-VLOOKUP(R149,NP,24,FALSE)))),IF(VLOOKUP(R149,NP,25,FALSE)="","",CONCATENATE(" / ",IF(VLOOKUP(R149,NP,12,FALSE)=1,VLOOKUP(R149,NP,25,FALSE),-VLOOKUP(R149,NP,25,FALSE)))),IF(VLOOKUP(R149,NP,26,FALSE)="","",CONCATENATE(" / ",IF(VLOOKUP(R149,NP,12,FALSE)=1,VLOOKUP(R149,NP,26,FALSE),-VLOOKUP(R149,NP,26,FALSE)))),IF(VLOOKUP(R149,NP,27,FALSE)="","",CONCATENATE(" / ",IF(VLOOKUP(R149,NP,12,FALSE)=1,VLOOKUP(R149,NP,27,FALSE),-VLOOKUP(R149,NP,27,FALSE)))),IF(VLOOKUP(R149,NP,28)="","",CONCATENATE(" / ",IF(VLOOKUP(R149,NP,12)=1,VLOOKUP(R149,NP,28),-VLOOKUP(R149,NP,28)))),IF(VLOOKUP(R149,NP,29)="","",CONCATENATE(" / ",IF(VLOOKUP(R149,NP,12)=1,VLOOKUP(R149,NP,29),-VLOOKUP(R149,NP,29))))))</f>
      </c>
      <c r="D151" s="84"/>
      <c r="E151" s="84"/>
      <c r="F151" s="84"/>
      <c r="G151" s="84"/>
      <c r="H151" s="84"/>
      <c r="I151" s="84"/>
      <c r="J151" s="30"/>
      <c r="K151" s="28"/>
      <c r="L151" s="28"/>
      <c r="M151" s="110"/>
      <c r="N151" s="28"/>
      <c r="O151" s="28"/>
      <c r="P151" s="110"/>
      <c r="Q151" s="28"/>
      <c r="R151" s="27"/>
      <c r="S151" s="91"/>
      <c r="T151" s="28"/>
      <c r="U151" s="110"/>
      <c r="V151" s="28"/>
      <c r="W151" s="28"/>
      <c r="X151" s="110"/>
      <c r="Y151" s="28"/>
      <c r="Z151" s="212"/>
      <c r="AA151" s="23"/>
      <c r="AB151" s="23"/>
      <c r="AC151" s="56"/>
      <c r="AD151" s="23"/>
      <c r="AE151" s="23"/>
      <c r="AF151" s="56"/>
      <c r="AG151" s="23"/>
      <c r="AH151" s="212"/>
      <c r="AN151" s="49" t="s">
        <v>2</v>
      </c>
      <c r="AO151" s="168"/>
      <c r="AP151" s="6"/>
      <c r="AQ151" s="30"/>
      <c r="AR151" s="205" t="str">
        <f>IF('Liste des parties'!$AH$3&lt;10000,Date,'Liste des parties'!$AH$3)</f>
        <v>01/09/2019</v>
      </c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6"/>
      <c r="BD151" s="23"/>
      <c r="BE151" s="23"/>
      <c r="BF151" s="56"/>
      <c r="BG151" s="23"/>
      <c r="BH151" s="225"/>
      <c r="BI151" s="223"/>
      <c r="BJ151" s="223"/>
      <c r="BK151" s="224"/>
      <c r="BL151" s="223"/>
      <c r="BM151" s="223"/>
      <c r="BN151" s="224"/>
      <c r="BO151" s="223"/>
      <c r="BP151" s="225"/>
      <c r="BQ151" s="223"/>
      <c r="BR151" s="223"/>
      <c r="BS151" s="224"/>
      <c r="BT151" s="223"/>
      <c r="BU151" s="223"/>
      <c r="BV151" s="224"/>
      <c r="BW151" s="180"/>
      <c r="BX151" s="27"/>
      <c r="BY151" s="28"/>
      <c r="BZ151" s="28"/>
      <c r="CA151" s="110"/>
      <c r="CB151" s="28"/>
      <c r="CC151" s="28"/>
      <c r="CD151" s="110"/>
      <c r="CE151" s="28"/>
      <c r="CF151" s="73"/>
      <c r="CG151" s="84">
        <f>IF(CF149="","",CONCATENATE(IF(VLOOKUP(BX149,NP,23,FALSE)="","",IF(VLOOKUP(BX149,NP,12,FALSE)=1,VLOOKUP(BX149,NP,23,FALSE),-VLOOKUP(BX149,NP,23,FALSE))),IF(VLOOKUP(BX149,NP,24,FALSE)="","",CONCATENATE(" / ",IF(VLOOKUP(BX149,NP,12,FALSE)=1,VLOOKUP(BX149,NP,24,FALSE),-VLOOKUP(BX149,NP,24,FALSE)))),IF(VLOOKUP(BX149,NP,25,FALSE)="","",CONCATENATE(" / ",IF(VLOOKUP(BX149,NP,12,FALSE)=1,VLOOKUP(BX149,NP,25,FALSE),-VLOOKUP(BX149,NP,25,FALSE)))),IF(VLOOKUP(BX149,NP,26,FALSE)="","",CONCATENATE(" / ",IF(VLOOKUP(BX149,NP,12,FALSE)=1,VLOOKUP(BX149,NP,26,FALSE),-VLOOKUP(BX149,NP,26,FALSE)))),IF(VLOOKUP(BX149,NP,27,FALSE)="","",CONCATENATE(" / ",IF(VLOOKUP(BX149,NP,12,FALSE)=1,VLOOKUP(BX149,NP,27,FALSE),-VLOOKUP(BX149,NP,27,FALSE)))),IF(VLOOKUP(BX149,NP,28)="","",CONCATENATE(" / ",IF(VLOOKUP(BX149,NP,12)=1,VLOOKUP(BX149,NP,28),-VLOOKUP(BX149,NP,28)))),IF(VLOOKUP(BX149,NP,29)="","",CONCATENATE(" / ",IF(VLOOKUP(BX149,NP,12)=1,VLOOKUP(BX149,NP,29),-VLOOKUP(BX149,NP,29))))))</f>
      </c>
      <c r="CH151" s="84"/>
      <c r="CI151" s="84"/>
      <c r="CJ151" s="84"/>
      <c r="CK151" s="84"/>
      <c r="CL151" s="84"/>
      <c r="CM151" s="84"/>
      <c r="CN151" s="80"/>
    </row>
    <row r="152" spans="7:92" ht="12" customHeight="1">
      <c r="G152" s="94"/>
      <c r="K152" s="213"/>
      <c r="L152" s="213"/>
      <c r="M152" s="214"/>
      <c r="N152" s="213"/>
      <c r="O152" s="213"/>
      <c r="P152" s="214"/>
      <c r="Q152" s="213"/>
      <c r="R152" s="23"/>
      <c r="S152" s="23"/>
      <c r="T152" s="23"/>
      <c r="U152" s="56"/>
      <c r="V152" s="23"/>
      <c r="W152" s="23"/>
      <c r="X152" s="56"/>
      <c r="Y152" s="23"/>
      <c r="Z152" s="23"/>
      <c r="AA152" s="23"/>
      <c r="AB152" s="23"/>
      <c r="AC152" s="56"/>
      <c r="AD152" s="23"/>
      <c r="AE152" s="23"/>
      <c r="AF152" s="56"/>
      <c r="AG152" s="23"/>
      <c r="AH152" s="212"/>
      <c r="AN152" s="122"/>
      <c r="AO152" s="168"/>
      <c r="AP152" s="6"/>
      <c r="AQ152" s="170"/>
      <c r="AR152" s="170"/>
      <c r="AS152" s="170"/>
      <c r="AT152" s="170"/>
      <c r="AU152" s="175"/>
      <c r="AV152" s="172"/>
      <c r="AW152" s="172"/>
      <c r="AX152" s="175"/>
      <c r="AY152" s="173"/>
      <c r="AZ152" s="173"/>
      <c r="BA152" s="173"/>
      <c r="BB152" s="173"/>
      <c r="BC152" s="190"/>
      <c r="BD152" s="28"/>
      <c r="BE152" s="23"/>
      <c r="BF152" s="56"/>
      <c r="BG152" s="23"/>
      <c r="BH152" s="225"/>
      <c r="BI152" s="223"/>
      <c r="BJ152" s="223"/>
      <c r="BK152" s="224"/>
      <c r="BL152" s="223"/>
      <c r="BM152" s="223"/>
      <c r="BN152" s="224"/>
      <c r="BO152" s="223"/>
      <c r="BP152" s="225"/>
      <c r="BQ152" s="223"/>
      <c r="BR152" s="223"/>
      <c r="BS152" s="224"/>
      <c r="BT152" s="223"/>
      <c r="BU152" s="223"/>
      <c r="BV152" s="224"/>
      <c r="BW152" s="223"/>
      <c r="BX152" s="20"/>
      <c r="BY152" s="213"/>
      <c r="BZ152" s="213"/>
      <c r="CA152" s="214"/>
      <c r="CB152" s="213"/>
      <c r="CC152" s="213"/>
      <c r="CD152" s="214"/>
      <c r="CE152" s="213"/>
      <c r="CF152" s="73"/>
      <c r="CG152" s="24"/>
      <c r="CH152" s="24"/>
      <c r="CI152" s="24"/>
      <c r="CJ152" s="24"/>
      <c r="CK152" s="24"/>
      <c r="CL152" s="24"/>
      <c r="CM152" s="40"/>
      <c r="CN152" s="80"/>
    </row>
    <row r="153" spans="1:92" ht="12" customHeight="1">
      <c r="A153" s="102" t="s">
        <v>27</v>
      </c>
      <c r="B153" s="23"/>
      <c r="C153" s="22">
        <f>IF(J153="","",IF(VLOOKUP(R149,NP,12,FALSE)=0,CONCATENATE(VLOOKUP(R149,NP,5,FALSE),"  ",VLOOKUP(R149,NP,6,FALSE)),IF(VLOOKUP(R149,NP,22,FALSE)=0,CONCATENATE(VLOOKUP(R149,NP,15,FALSE),"  ",VLOOKUP(R149,NP,16,FALSE)),"")))</f>
      </c>
      <c r="D153" s="22"/>
      <c r="E153" s="22"/>
      <c r="F153" s="22"/>
      <c r="G153" s="22"/>
      <c r="H153" s="22"/>
      <c r="I153" s="22"/>
      <c r="J153" s="21">
        <f>IF(AND(VLOOKUP(AP43,NP,12,FALSE)=0,VLOOKUP(AP43,NP,22,FALSE)=0),"",IF(VLOOKUP(AP43,NP,12,FALSE)=0,VLOOKUP(AP43,NP,4,FALSE),IF(VLOOKUP(AP43,NP,22,FALSE)=0,VLOOKUP(AP43,NP,14,FALSE),"")))</f>
      </c>
      <c r="K153" s="23"/>
      <c r="L153" s="23"/>
      <c r="M153" s="56"/>
      <c r="N153" s="23"/>
      <c r="O153" s="23"/>
      <c r="P153" s="56"/>
      <c r="Q153" s="23"/>
      <c r="R153" s="23"/>
      <c r="S153" s="23"/>
      <c r="T153" s="23"/>
      <c r="U153" s="56"/>
      <c r="V153" s="23"/>
      <c r="W153" s="23"/>
      <c r="X153" s="56"/>
      <c r="Y153" s="23"/>
      <c r="Z153" s="23"/>
      <c r="AA153" s="23"/>
      <c r="AB153" s="23"/>
      <c r="AC153" s="56"/>
      <c r="AD153" s="23"/>
      <c r="AE153" s="23"/>
      <c r="AF153" s="56"/>
      <c r="AG153" s="23"/>
      <c r="AH153" s="212"/>
      <c r="AN153" s="49" t="s">
        <v>71</v>
      </c>
      <c r="AO153" s="168"/>
      <c r="AP153" s="6"/>
      <c r="AQ153" s="170"/>
      <c r="AR153" s="207" t="str">
        <f>'Liste des parties'!$AD$2</f>
        <v>Nouvelle numérotation</v>
      </c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8"/>
      <c r="BD153" s="32"/>
      <c r="BE153" s="23"/>
      <c r="BF153" s="56"/>
      <c r="BG153" s="23"/>
      <c r="BH153" s="225"/>
      <c r="BI153" s="223"/>
      <c r="BJ153" s="223"/>
      <c r="BK153" s="224"/>
      <c r="BL153" s="223"/>
      <c r="BM153" s="223"/>
      <c r="BN153" s="224"/>
      <c r="BO153" s="223"/>
      <c r="BP153" s="225"/>
      <c r="BQ153" s="223"/>
      <c r="BR153" s="223"/>
      <c r="BS153" s="224"/>
      <c r="BT153" s="223"/>
      <c r="BU153" s="223"/>
      <c r="BV153" s="224"/>
      <c r="BW153" s="223"/>
      <c r="BX153" s="31"/>
      <c r="BY153" s="65"/>
      <c r="BZ153" s="65"/>
      <c r="CA153" s="89"/>
      <c r="CB153" s="65"/>
      <c r="CC153" s="65"/>
      <c r="CD153" s="89"/>
      <c r="CE153" s="20"/>
      <c r="CF153" s="21">
        <f>IF(AND(VLOOKUP(AZ43,NP,12,FALSE)=0,VLOOKUP(AZ43,NP,22,FALSE)=0),"",IF(VLOOKUP(AZ43,NP,12,FALSE)=0,VLOOKUP(AZ43,NP,4,FALSE),IF(VLOOKUP(AZ43,NP,22,FALSE)=0,VLOOKUP(AZ43,NP,14,FALSE),"")))</f>
      </c>
      <c r="CG153" s="22">
        <f>IF(CF153="","",IF(VLOOKUP(BX149,NP,12,FALSE)=0,CONCATENATE(VLOOKUP(BX149,NP,5,FALSE),"  ",VLOOKUP(BX149,NP,6,FALSE)),IF(VLOOKUP(BX149,NP,22,FALSE)=0,CONCATENATE(VLOOKUP(BX149,NP,15,FALSE),"  ",VLOOKUP(BX149,NP,16,FALSE)),"")))</f>
      </c>
      <c r="CH153" s="22"/>
      <c r="CI153" s="22"/>
      <c r="CJ153" s="22"/>
      <c r="CK153" s="22"/>
      <c r="CL153" s="22"/>
      <c r="CM153" s="22"/>
      <c r="CN153" s="68" t="s">
        <v>15</v>
      </c>
    </row>
    <row r="154" spans="1:92" ht="12" customHeight="1">
      <c r="A154" s="95"/>
      <c r="C154" s="84">
        <f>IF(J153="","",IF(VLOOKUP(R149,NP,12,FALSE)=0,CONCATENATE(VLOOKUP(R149,NP,8,FALSE)," pts - ",VLOOKUP(R149,NP,11,FALSE)),IF(VLOOKUP(R149,NP,22,FALSE)=0,CONCATENATE(VLOOKUP(R149,NP,18,FALSE)," pts - ",VLOOKUP(R149,NP,21,FALSE)),"")))</f>
      </c>
      <c r="D154" s="84"/>
      <c r="E154" s="84"/>
      <c r="F154" s="84"/>
      <c r="G154" s="84"/>
      <c r="H154" s="84"/>
      <c r="I154" s="84"/>
      <c r="K154" s="23"/>
      <c r="L154" s="23"/>
      <c r="M154" s="56"/>
      <c r="N154" s="23"/>
      <c r="O154" s="23"/>
      <c r="P154" s="56"/>
      <c r="Q154" s="23"/>
      <c r="R154" s="23"/>
      <c r="S154" s="23"/>
      <c r="T154" s="23"/>
      <c r="U154" s="56"/>
      <c r="V154" s="23"/>
      <c r="W154" s="23"/>
      <c r="X154" s="56"/>
      <c r="Y154" s="23"/>
      <c r="Z154" s="23"/>
      <c r="AA154" s="23"/>
      <c r="AB154" s="23"/>
      <c r="AC154" s="56"/>
      <c r="AD154" s="23"/>
      <c r="AE154" s="23"/>
      <c r="AF154" s="56"/>
      <c r="AG154" s="23"/>
      <c r="AH154" s="212"/>
      <c r="AN154" s="49"/>
      <c r="AO154" s="168"/>
      <c r="AP154" s="6"/>
      <c r="AQ154" s="6"/>
      <c r="AR154" s="6"/>
      <c r="AS154" s="6"/>
      <c r="AT154" s="6"/>
      <c r="AU154" s="175"/>
      <c r="AV154" s="6"/>
      <c r="AW154" s="6"/>
      <c r="AX154" s="126"/>
      <c r="AY154" s="170"/>
      <c r="AZ154" s="170"/>
      <c r="BA154" s="170"/>
      <c r="BB154" s="170"/>
      <c r="BC154" s="190"/>
      <c r="BD154" s="65"/>
      <c r="BE154" s="23"/>
      <c r="BF154" s="56"/>
      <c r="BG154" s="23"/>
      <c r="BH154" s="225"/>
      <c r="BI154" s="223"/>
      <c r="BJ154" s="223"/>
      <c r="BK154" s="224"/>
      <c r="BL154" s="223"/>
      <c r="BM154" s="223"/>
      <c r="BN154" s="224"/>
      <c r="BO154" s="223"/>
      <c r="BP154" s="225"/>
      <c r="BQ154" s="23"/>
      <c r="BR154" s="23"/>
      <c r="BS154" s="56"/>
      <c r="BT154" s="23"/>
      <c r="BU154" s="23"/>
      <c r="BV154" s="56"/>
      <c r="BW154" s="23"/>
      <c r="BX154" s="31"/>
      <c r="BY154" s="32"/>
      <c r="BZ154" s="32"/>
      <c r="CA154" s="124"/>
      <c r="CB154" s="32"/>
      <c r="CC154" s="32"/>
      <c r="CD154" s="124"/>
      <c r="CE154" s="20"/>
      <c r="CF154" s="40"/>
      <c r="CG154" s="84">
        <f>IF(CF153="","",IF(VLOOKUP(BX149,NP,12,FALSE)=0,CONCATENATE(VLOOKUP(BX149,NP,8,FALSE)," pts - ",VLOOKUP(BX149,NP,11,FALSE)),IF(VLOOKUP(BX149,NP,22,FALSE)=0,CONCATENATE(VLOOKUP(BX149,NP,18,FALSE)," pts - ",VLOOKUP(BX149,NP,21,FALSE)),"")))</f>
      </c>
      <c r="CH154" s="84"/>
      <c r="CI154" s="84"/>
      <c r="CJ154" s="84"/>
      <c r="CK154" s="84"/>
      <c r="CL154" s="84"/>
      <c r="CM154" s="84"/>
      <c r="CN154" s="85"/>
    </row>
    <row r="155" spans="1:90" ht="12" customHeight="1">
      <c r="A155" s="105"/>
      <c r="B155" s="40"/>
      <c r="K155" s="23"/>
      <c r="L155" s="23"/>
      <c r="M155" s="56"/>
      <c r="N155" s="23"/>
      <c r="O155" s="23"/>
      <c r="P155" s="56"/>
      <c r="Q155" s="23"/>
      <c r="R155" s="23"/>
      <c r="S155" s="23"/>
      <c r="T155" s="23"/>
      <c r="U155" s="56"/>
      <c r="V155" s="23"/>
      <c r="W155" s="23"/>
      <c r="X155" s="56"/>
      <c r="Y155" s="23"/>
      <c r="Z155" s="23"/>
      <c r="AA155" s="23"/>
      <c r="AB155" s="23"/>
      <c r="AC155" s="56"/>
      <c r="AD155" s="23"/>
      <c r="AE155" s="23"/>
      <c r="AF155" s="56"/>
      <c r="AG155" s="23"/>
      <c r="AH155" s="212"/>
      <c r="AN155" s="49" t="s">
        <v>72</v>
      </c>
      <c r="AO155" s="171"/>
      <c r="AP155" s="172"/>
      <c r="AQ155" s="173"/>
      <c r="AR155" s="209" t="str">
        <f>'Liste des parties'!$AE$2</f>
        <v>22_32KI-32J-KO-CI</v>
      </c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10"/>
      <c r="BD155" s="89"/>
      <c r="BE155" s="23"/>
      <c r="BF155" s="56"/>
      <c r="BG155" s="23"/>
      <c r="BH155" s="225"/>
      <c r="BI155" s="223"/>
      <c r="BJ155" s="223"/>
      <c r="BK155" s="224"/>
      <c r="BL155" s="223"/>
      <c r="BM155" s="223"/>
      <c r="BN155" s="224"/>
      <c r="BO155" s="223"/>
      <c r="BP155" s="225"/>
      <c r="BQ155" s="223"/>
      <c r="BR155" s="223"/>
      <c r="BS155" s="224"/>
      <c r="BT155" s="223"/>
      <c r="BU155" s="223"/>
      <c r="BV155" s="224"/>
      <c r="BW155" s="223"/>
      <c r="BX155" s="225"/>
      <c r="BY155" s="223"/>
      <c r="BZ155" s="223"/>
      <c r="CA155" s="224"/>
      <c r="CB155" s="223"/>
      <c r="CC155" s="223"/>
      <c r="CD155" s="224"/>
      <c r="CE155" s="223"/>
      <c r="CF155" s="23"/>
      <c r="CG155" s="23"/>
      <c r="CH155" s="23"/>
      <c r="CI155" s="23"/>
      <c r="CJ155" s="23"/>
      <c r="CK155" s="23"/>
      <c r="CL155" s="23"/>
    </row>
    <row r="156" spans="1:92" ht="12" customHeight="1" thickBot="1">
      <c r="A156" s="105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3"/>
      <c r="AB156" s="23"/>
      <c r="AC156" s="56"/>
      <c r="AD156" s="23"/>
      <c r="AE156" s="23"/>
      <c r="AF156" s="56"/>
      <c r="AG156" s="23"/>
      <c r="AH156" s="212"/>
      <c r="AN156" s="54"/>
      <c r="AO156" s="176"/>
      <c r="AP156" s="7"/>
      <c r="AQ156" s="7"/>
      <c r="AR156" s="7"/>
      <c r="AS156" s="7"/>
      <c r="AT156" s="7"/>
      <c r="AU156" s="191"/>
      <c r="AV156" s="7"/>
      <c r="AW156" s="7"/>
      <c r="AX156" s="127"/>
      <c r="AY156" s="177"/>
      <c r="AZ156" s="177"/>
      <c r="BA156" s="177"/>
      <c r="BB156" s="177"/>
      <c r="BC156" s="192"/>
      <c r="BD156" s="89"/>
      <c r="BE156" s="28"/>
      <c r="BF156" s="110"/>
      <c r="BG156" s="20"/>
      <c r="BH156" s="23"/>
      <c r="BI156" s="23"/>
      <c r="BJ156" s="23"/>
      <c r="BK156" s="56"/>
      <c r="BL156" s="23"/>
      <c r="BM156" s="23"/>
      <c r="BN156" s="56"/>
      <c r="BO156" s="23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13"/>
      <c r="CG156" s="83"/>
      <c r="CH156" s="83"/>
      <c r="CI156" s="83"/>
      <c r="CJ156" s="83"/>
      <c r="CK156" s="83"/>
      <c r="CL156" s="83"/>
      <c r="CM156" s="40"/>
      <c r="CN156" s="63"/>
    </row>
    <row r="157" spans="1:92" ht="12" customHeight="1">
      <c r="A157" s="102" t="s">
        <v>27</v>
      </c>
      <c r="B157" s="24"/>
      <c r="C157" s="22">
        <f>IF(J157="","",IF(VLOOKUP(R157,NP,12,FALSE)=1,CONCATENATE(VLOOKUP(R157,NP,5,FALSE),"  ",VLOOKUP(R157,NP,6,FALSE)),IF(VLOOKUP(R157,NP,22,FALSE)=1,CONCATENATE(VLOOKUP(R157,NP,15,FALSE),"  ",VLOOKUP(R157,NP,16,FALSE)),"")))</f>
      </c>
      <c r="D157" s="22"/>
      <c r="E157" s="22"/>
      <c r="F157" s="22"/>
      <c r="G157" s="22"/>
      <c r="H157" s="22"/>
      <c r="I157" s="22"/>
      <c r="J157" s="21">
        <f>IF(AND(VLOOKUP(AP55,NP,12,FALSE)=0,VLOOKUP(AP55,NP,22,FALSE)=0),"",IF(VLOOKUP(AP55,NP,12,FALSE)=0,VLOOKUP(AP55,NP,4,FALSE),IF(VLOOKUP(AP55,NP,22,FALSE)=0,VLOOKUP(AP55,NP,14,FALSE),"")))</f>
      </c>
      <c r="K157" s="215"/>
      <c r="L157" s="215"/>
      <c r="M157" s="216"/>
      <c r="N157" s="217"/>
      <c r="O157" s="217"/>
      <c r="P157" s="218"/>
      <c r="Q157" s="41"/>
      <c r="R157" s="219"/>
      <c r="S157" s="213"/>
      <c r="T157" s="213"/>
      <c r="U157" s="214"/>
      <c r="V157" s="213"/>
      <c r="W157" s="213"/>
      <c r="X157" s="214"/>
      <c r="Y157" s="213"/>
      <c r="Z157" s="20"/>
      <c r="AA157" s="23"/>
      <c r="AB157" s="23"/>
      <c r="AC157" s="56"/>
      <c r="AD157" s="23"/>
      <c r="AE157" s="23"/>
      <c r="AF157" s="56"/>
      <c r="AG157" s="23"/>
      <c r="AH157" s="212"/>
      <c r="AQ157" s="56"/>
      <c r="AR157" s="27"/>
      <c r="AS157" s="28"/>
      <c r="AT157" s="28"/>
      <c r="AU157" s="110"/>
      <c r="AV157" s="28"/>
      <c r="AW157" s="28"/>
      <c r="AX157" s="110"/>
      <c r="AY157" s="20"/>
      <c r="AZ157" s="31"/>
      <c r="BA157" s="20"/>
      <c r="BB157" s="20"/>
      <c r="BC157" s="123"/>
      <c r="BD157" s="20"/>
      <c r="BE157" s="23"/>
      <c r="BF157" s="56"/>
      <c r="BG157" s="23"/>
      <c r="BH157" s="23"/>
      <c r="BI157" s="23"/>
      <c r="BJ157" s="23"/>
      <c r="BK157" s="56"/>
      <c r="BL157" s="23"/>
      <c r="BM157" s="23"/>
      <c r="BN157" s="56"/>
      <c r="BO157" s="23"/>
      <c r="BP157" s="20"/>
      <c r="BQ157" s="213"/>
      <c r="BR157" s="213"/>
      <c r="BS157" s="214"/>
      <c r="BT157" s="213"/>
      <c r="BU157" s="213"/>
      <c r="BV157" s="214"/>
      <c r="BW157" s="213"/>
      <c r="BX157" s="219"/>
      <c r="BY157" s="215"/>
      <c r="BZ157" s="215"/>
      <c r="CA157" s="216"/>
      <c r="CB157" s="217"/>
      <c r="CC157" s="217"/>
      <c r="CD157" s="218"/>
      <c r="CE157" s="41"/>
      <c r="CF157" s="21">
        <f>IF(AND(VLOOKUP(AZ55,NP,12,FALSE)=0,VLOOKUP(AZ55,NP,22,FALSE)=0),"",IF(VLOOKUP(AZ55,NP,12,FALSE)=0,VLOOKUP(AZ55,NP,4,FALSE),IF(VLOOKUP(AZ55,NP,22,FALSE)=0,VLOOKUP(AZ55,NP,14,FALSE),"")))</f>
      </c>
      <c r="CG157" s="22">
        <f>IF(CF157="","",IF(VLOOKUP(BX157,NP,12,FALSE)=1,CONCATENATE(VLOOKUP(BX157,NP,5,FALSE),"  ",VLOOKUP(BX157,NP,6,FALSE)),IF(VLOOKUP(BX157,NP,22,FALSE)=1,CONCATENATE(VLOOKUP(BX157,NP,15,FALSE),"  ",VLOOKUP(BX157,NP,16,FALSE)),"")))</f>
      </c>
      <c r="CH157" s="22"/>
      <c r="CI157" s="22"/>
      <c r="CJ157" s="22"/>
      <c r="CK157" s="22"/>
      <c r="CL157" s="22"/>
      <c r="CM157" s="22"/>
      <c r="CN157" s="68" t="s">
        <v>15</v>
      </c>
    </row>
    <row r="158" spans="3:92" ht="12" customHeight="1">
      <c r="C158" s="84">
        <f>IF(J157="","",IF(VLOOKUP(R157,NP,12,FALSE)=1,CONCATENATE(VLOOKUP(R157,NP,8,FALSE)," pts - ",VLOOKUP(R157,NP,11,FALSE)),IF(VLOOKUP(R157,NP,22,FALSE)=1,CONCATENATE(VLOOKUP(R157,NP,18,FALSE)," pts - ",VLOOKUP(R157,NP,21,FALSE)),"")))</f>
      </c>
      <c r="D158" s="84"/>
      <c r="E158" s="84"/>
      <c r="F158" s="84"/>
      <c r="G158" s="84"/>
      <c r="H158" s="84"/>
      <c r="I158" s="84"/>
      <c r="J158" s="30"/>
      <c r="K158" s="20"/>
      <c r="L158" s="20"/>
      <c r="M158" s="123"/>
      <c r="N158" s="20"/>
      <c r="O158" s="20"/>
      <c r="P158" s="123"/>
      <c r="Q158" s="20"/>
      <c r="R158" s="31"/>
      <c r="S158" s="28"/>
      <c r="T158" s="28"/>
      <c r="U158" s="110"/>
      <c r="V158" s="28"/>
      <c r="W158" s="28"/>
      <c r="X158" s="110"/>
      <c r="Y158" s="28"/>
      <c r="Z158" s="27"/>
      <c r="AA158" s="91"/>
      <c r="AB158" s="28"/>
      <c r="AC158" s="110"/>
      <c r="AD158" s="28"/>
      <c r="AE158" s="28"/>
      <c r="AF158" s="110"/>
      <c r="AG158" s="28"/>
      <c r="AH158" s="212"/>
      <c r="AN158" s="15"/>
      <c r="AQ158" s="15"/>
      <c r="AU158" s="15"/>
      <c r="AX158" s="15"/>
      <c r="BC158" s="15"/>
      <c r="BE158" s="23"/>
      <c r="BF158" s="56"/>
      <c r="BG158" s="23"/>
      <c r="BH158" s="23"/>
      <c r="BI158" s="23"/>
      <c r="BJ158" s="23"/>
      <c r="BK158" s="56"/>
      <c r="BL158" s="23"/>
      <c r="BM158" s="23"/>
      <c r="BN158" s="56"/>
      <c r="BO158" s="180"/>
      <c r="BP158" s="27"/>
      <c r="BQ158" s="28"/>
      <c r="BR158" s="28"/>
      <c r="BS158" s="110"/>
      <c r="BT158" s="28"/>
      <c r="BU158" s="28"/>
      <c r="BV158" s="110"/>
      <c r="BW158" s="28"/>
      <c r="BX158" s="31"/>
      <c r="BY158" s="20"/>
      <c r="BZ158" s="20"/>
      <c r="CA158" s="123"/>
      <c r="CB158" s="20"/>
      <c r="CC158" s="20"/>
      <c r="CD158" s="123"/>
      <c r="CE158" s="20"/>
      <c r="CF158" s="40"/>
      <c r="CG158" s="84">
        <f>IF(CF157="","",IF(VLOOKUP(BX157,NP,12,FALSE)=1,CONCATENATE(VLOOKUP(BX157,NP,8,FALSE)," pts - ",VLOOKUP(BX157,NP,11,FALSE)),IF(VLOOKUP(BX157,NP,22,FALSE)=1,CONCATENATE(VLOOKUP(BX157,NP,18,FALSE)," pts - ",VLOOKUP(BX157,NP,21,FALSE)),"")))</f>
      </c>
      <c r="CH158" s="84"/>
      <c r="CI158" s="84"/>
      <c r="CJ158" s="84"/>
      <c r="CK158" s="84"/>
      <c r="CL158" s="84"/>
      <c r="CM158" s="84"/>
      <c r="CN158" s="80"/>
    </row>
    <row r="159" spans="3:92" ht="12" customHeight="1">
      <c r="C159" s="84">
        <f>IF(J157="","",CONCATENATE(IF(VLOOKUP(R157,NP,23,FALSE)="","",IF(VLOOKUP(R157,NP,12,FALSE)=1,VLOOKUP(R157,NP,23,FALSE),-VLOOKUP(R157,NP,23,FALSE))),IF(VLOOKUP(R157,NP,24,FALSE)="","",CONCATENATE(" / ",IF(VLOOKUP(R157,NP,12,FALSE)=1,VLOOKUP(R157,NP,24,FALSE),-VLOOKUP(R157,NP,24,FALSE)))),IF(VLOOKUP(R157,NP,25,FALSE)="","",CONCATENATE(" / ",IF(VLOOKUP(R157,NP,12,FALSE)=1,VLOOKUP(R157,NP,25,FALSE),-VLOOKUP(R157,NP,25,FALSE)))),IF(VLOOKUP(R157,NP,26,FALSE)="","",CONCATENATE(" / ",IF(VLOOKUP(R157,NP,12,FALSE)=1,VLOOKUP(R157,NP,26,FALSE),-VLOOKUP(R157,NP,26,FALSE)))),IF(VLOOKUP(R157,NP,27,FALSE)="","",CONCATENATE(" / ",IF(VLOOKUP(R157,NP,12,FALSE)=1,VLOOKUP(R157,NP,27,FALSE),-VLOOKUP(R157,NP,27,FALSE)))),IF(VLOOKUP(R157,NP,28)="","",CONCATENATE(" / ",IF(VLOOKUP(R157,NP,12)=1,VLOOKUP(R157,NP,28),-VLOOKUP(R157,NP,28)))),IF(VLOOKUP(R157,NP,29)="","",CONCATENATE(" / ",IF(VLOOKUP(R157,NP,12)=1,VLOOKUP(R157,NP,29),-VLOOKUP(R157,NP,29))))))</f>
      </c>
      <c r="D159" s="84"/>
      <c r="E159" s="84"/>
      <c r="F159" s="84"/>
      <c r="G159" s="84"/>
      <c r="H159" s="84"/>
      <c r="I159" s="84"/>
      <c r="J159" s="30"/>
      <c r="K159" s="221"/>
      <c r="L159" s="168"/>
      <c r="M159" s="222"/>
      <c r="N159" s="168"/>
      <c r="O159" s="168"/>
      <c r="P159" s="222"/>
      <c r="Q159" s="6"/>
      <c r="R159" s="171"/>
      <c r="S159" s="213"/>
      <c r="T159" s="213"/>
      <c r="U159" s="214"/>
      <c r="V159" s="213"/>
      <c r="W159" s="213"/>
      <c r="X159" s="214"/>
      <c r="Y159" s="213"/>
      <c r="Z159" s="20"/>
      <c r="AA159" s="23"/>
      <c r="AB159" s="23"/>
      <c r="AC159" s="56"/>
      <c r="AD159" s="23"/>
      <c r="AE159" s="23"/>
      <c r="AF159" s="56"/>
      <c r="AG159" s="23"/>
      <c r="AH159" s="212"/>
      <c r="AN159" s="15"/>
      <c r="AQ159" s="15"/>
      <c r="AU159" s="15"/>
      <c r="AX159" s="15"/>
      <c r="BC159" s="15"/>
      <c r="BE159" s="23"/>
      <c r="BF159" s="56"/>
      <c r="BG159" s="23"/>
      <c r="BH159" s="23"/>
      <c r="BI159" s="23"/>
      <c r="BJ159" s="23"/>
      <c r="BK159" s="56"/>
      <c r="BL159" s="23"/>
      <c r="BM159" s="23"/>
      <c r="BN159" s="56"/>
      <c r="BO159" s="23"/>
      <c r="BP159" s="20"/>
      <c r="BQ159" s="213"/>
      <c r="BR159" s="213"/>
      <c r="BS159" s="214"/>
      <c r="BT159" s="213"/>
      <c r="BU159" s="213"/>
      <c r="BV159" s="214"/>
      <c r="BW159" s="213"/>
      <c r="BX159" s="171"/>
      <c r="BY159" s="221"/>
      <c r="BZ159" s="168"/>
      <c r="CA159" s="222"/>
      <c r="CB159" s="168"/>
      <c r="CC159" s="168"/>
      <c r="CD159" s="222"/>
      <c r="CE159" s="6"/>
      <c r="CF159" s="73"/>
      <c r="CG159" s="84">
        <f>IF(CF157="","",CONCATENATE(IF(VLOOKUP(BX157,NP,23,FALSE)="","",IF(VLOOKUP(BX157,NP,12,FALSE)=1,VLOOKUP(BX157,NP,23,FALSE),-VLOOKUP(BX157,NP,23,FALSE))),IF(VLOOKUP(BX157,NP,24,FALSE)="","",CONCATENATE(" / ",IF(VLOOKUP(BX157,NP,12,FALSE)=1,VLOOKUP(BX157,NP,24,FALSE),-VLOOKUP(BX157,NP,24,FALSE)))),IF(VLOOKUP(BX157,NP,25,FALSE)="","",CONCATENATE(" / ",IF(VLOOKUP(BX157,NP,12,FALSE)=1,VLOOKUP(BX157,NP,25,FALSE),-VLOOKUP(BX157,NP,25,FALSE)))),IF(VLOOKUP(BX157,NP,26,FALSE)="","",CONCATENATE(" / ",IF(VLOOKUP(BX157,NP,12,FALSE)=1,VLOOKUP(BX157,NP,26,FALSE),-VLOOKUP(BX157,NP,26,FALSE)))),IF(VLOOKUP(BX157,NP,27,FALSE)="","",CONCATENATE(" / ",IF(VLOOKUP(BX157,NP,12,FALSE)=1,VLOOKUP(BX157,NP,27,FALSE),-VLOOKUP(BX157,NP,27,FALSE)))),IF(VLOOKUP(BX157,NP,28)="","",CONCATENATE(" / ",IF(VLOOKUP(BX157,NP,12)=1,VLOOKUP(BX157,NP,28),-VLOOKUP(BX157,NP,28)))),IF(VLOOKUP(BX157,NP,29)="","",CONCATENATE(" / ",IF(VLOOKUP(BX157,NP,12)=1,VLOOKUP(BX157,NP,29),-VLOOKUP(BX157,NP,29))))))</f>
      </c>
      <c r="CH159" s="84"/>
      <c r="CI159" s="84"/>
      <c r="CJ159" s="84"/>
      <c r="CK159" s="84"/>
      <c r="CL159" s="84"/>
      <c r="CM159" s="84"/>
      <c r="CN159" s="80"/>
    </row>
    <row r="160" spans="10:92" ht="12" customHeight="1">
      <c r="J160" s="30"/>
      <c r="K160" s="28"/>
      <c r="L160" s="28"/>
      <c r="M160" s="110"/>
      <c r="N160" s="28"/>
      <c r="O160" s="28"/>
      <c r="P160" s="110"/>
      <c r="Q160" s="28"/>
      <c r="R160" s="27"/>
      <c r="S160" s="215"/>
      <c r="T160" s="215"/>
      <c r="U160" s="216"/>
      <c r="V160" s="217"/>
      <c r="W160" s="217"/>
      <c r="X160" s="218"/>
      <c r="Y160" s="41"/>
      <c r="Z160" s="219"/>
      <c r="AA160" s="23"/>
      <c r="AB160" s="23"/>
      <c r="AC160" s="56"/>
      <c r="AD160" s="23"/>
      <c r="AE160" s="23"/>
      <c r="AF160" s="56"/>
      <c r="AG160" s="23"/>
      <c r="AH160" s="212"/>
      <c r="AN160" s="15"/>
      <c r="AQ160" s="15"/>
      <c r="AU160" s="15"/>
      <c r="AX160" s="15"/>
      <c r="BC160" s="15"/>
      <c r="BE160" s="23"/>
      <c r="BF160" s="56"/>
      <c r="BG160" s="23"/>
      <c r="BH160" s="23"/>
      <c r="BI160" s="23"/>
      <c r="BJ160" s="23"/>
      <c r="BK160" s="56"/>
      <c r="BL160" s="23"/>
      <c r="BM160" s="23"/>
      <c r="BN160" s="56"/>
      <c r="BO160" s="23"/>
      <c r="BP160" s="219"/>
      <c r="BQ160" s="215"/>
      <c r="BR160" s="215"/>
      <c r="BS160" s="216"/>
      <c r="BT160" s="217"/>
      <c r="BU160" s="217"/>
      <c r="BV160" s="218"/>
      <c r="BW160" s="41"/>
      <c r="BX160" s="27"/>
      <c r="BY160" s="28"/>
      <c r="BZ160" s="28"/>
      <c r="CA160" s="110"/>
      <c r="CB160" s="28"/>
      <c r="CC160" s="28"/>
      <c r="CD160" s="110"/>
      <c r="CE160" s="28"/>
      <c r="CF160" s="73"/>
      <c r="CG160" s="24"/>
      <c r="CH160" s="24"/>
      <c r="CI160" s="24"/>
      <c r="CJ160" s="24"/>
      <c r="CK160" s="24"/>
      <c r="CL160" s="24"/>
      <c r="CM160" s="40"/>
      <c r="CN160" s="80"/>
    </row>
    <row r="161" spans="1:92" ht="12" customHeight="1">
      <c r="A161" s="102" t="s">
        <v>27</v>
      </c>
      <c r="C161" s="22">
        <f>IF(J161="","",IF(VLOOKUP(R157,NP,12,FALSE)=0,CONCATENATE(VLOOKUP(R157,NP,5,FALSE),"  ",VLOOKUP(R157,NP,6,FALSE)),IF(VLOOKUP(R157,NP,22,FALSE)=0,CONCATENATE(VLOOKUP(R157,NP,15,FALSE),"  ",VLOOKUP(R157,NP,16,FALSE)),"")))</f>
      </c>
      <c r="D161" s="22"/>
      <c r="E161" s="22"/>
      <c r="F161" s="22"/>
      <c r="G161" s="22"/>
      <c r="H161" s="22"/>
      <c r="I161" s="22"/>
      <c r="J161" s="21">
        <f>IF(AND(VLOOKUP(AP67,NP,12,FALSE)=0,VLOOKUP(AP67,NP,22,FALSE)=0),"",IF(VLOOKUP(AP67,NP,12,FALSE)=0,VLOOKUP(AP67,NP,4,FALSE),IF(VLOOKUP(AP67,NP,22,FALSE)=0,VLOOKUP(AP67,NP,14,FALSE),"")))</f>
      </c>
      <c r="K161" s="213"/>
      <c r="L161" s="213"/>
      <c r="M161" s="214"/>
      <c r="N161" s="213"/>
      <c r="O161" s="213"/>
      <c r="P161" s="214"/>
      <c r="Q161" s="213"/>
      <c r="R161" s="23"/>
      <c r="S161" s="28"/>
      <c r="T161" s="28"/>
      <c r="U161" s="110"/>
      <c r="V161" s="28"/>
      <c r="W161" s="28"/>
      <c r="X161" s="110"/>
      <c r="Y161" s="28"/>
      <c r="Z161" s="27"/>
      <c r="AA161" s="91"/>
      <c r="AB161" s="28"/>
      <c r="AC161" s="110"/>
      <c r="AD161" s="28"/>
      <c r="AE161" s="28"/>
      <c r="AF161" s="110"/>
      <c r="AG161" s="28"/>
      <c r="AH161" s="212"/>
      <c r="AN161" s="15"/>
      <c r="AQ161" s="15"/>
      <c r="AU161" s="15"/>
      <c r="AX161" s="15"/>
      <c r="BC161" s="15"/>
      <c r="BE161" s="32"/>
      <c r="BF161" s="124"/>
      <c r="BG161" s="23"/>
      <c r="BH161" s="23"/>
      <c r="BI161" s="23"/>
      <c r="BJ161" s="23"/>
      <c r="BK161" s="56"/>
      <c r="BL161" s="23"/>
      <c r="BM161" s="23"/>
      <c r="BN161" s="56"/>
      <c r="BO161" s="180"/>
      <c r="BP161" s="27"/>
      <c r="BQ161" s="28"/>
      <c r="BR161" s="28"/>
      <c r="BS161" s="110"/>
      <c r="BT161" s="28"/>
      <c r="BU161" s="28"/>
      <c r="BV161" s="110"/>
      <c r="BW161" s="28"/>
      <c r="BX161" s="31"/>
      <c r="BY161" s="213"/>
      <c r="BZ161" s="213"/>
      <c r="CA161" s="214"/>
      <c r="CB161" s="213"/>
      <c r="CC161" s="213"/>
      <c r="CD161" s="214"/>
      <c r="CE161" s="213"/>
      <c r="CF161" s="21">
        <f>IF(AND(VLOOKUP(AZ67,NP,12,FALSE)=0,VLOOKUP(AZ67,NP,22,FALSE)=0),"",IF(VLOOKUP(AZ67,NP,12,FALSE)=0,VLOOKUP(AZ67,NP,4,FALSE),IF(VLOOKUP(AZ67,NP,22,FALSE)=0,VLOOKUP(AZ67,NP,14,FALSE),"")))</f>
      </c>
      <c r="CG161" s="22">
        <f>IF(CF161="","",IF(VLOOKUP(BX157,NP,12,FALSE)=0,CONCATENATE(VLOOKUP(BX157,NP,5,FALSE),"  ",VLOOKUP(BX157,NP,6,FALSE)),IF(VLOOKUP(BX157,NP,22,FALSE)=0,CONCATENATE(VLOOKUP(BX157,NP,15,FALSE),"  ",VLOOKUP(BX157,NP,16,FALSE)),"")))</f>
      </c>
      <c r="CH161" s="22"/>
      <c r="CI161" s="22"/>
      <c r="CJ161" s="22"/>
      <c r="CK161" s="22"/>
      <c r="CL161" s="22"/>
      <c r="CM161" s="22"/>
      <c r="CN161" s="68" t="s">
        <v>15</v>
      </c>
    </row>
    <row r="162" spans="3:92" ht="12" customHeight="1">
      <c r="C162" s="84">
        <f>IF(J161="","",IF(VLOOKUP(R157,NP,12,FALSE)=0,CONCATENATE(VLOOKUP(R157,NP,8,FALSE)," pts - ",VLOOKUP(R157,NP,11,FALSE)),IF(VLOOKUP(R157,NP,22,FALSE)=0,CONCATENATE(VLOOKUP(R157,NP,18,FALSE)," pts - ",VLOOKUP(R157,NP,21,FALSE)),"")))</f>
      </c>
      <c r="D162" s="84"/>
      <c r="E162" s="84"/>
      <c r="F162" s="84"/>
      <c r="G162" s="84"/>
      <c r="H162" s="84"/>
      <c r="I162" s="84"/>
      <c r="J162" s="40"/>
      <c r="K162" s="23"/>
      <c r="L162" s="23"/>
      <c r="M162" s="56"/>
      <c r="N162" s="23"/>
      <c r="O162" s="23"/>
      <c r="P162" s="56"/>
      <c r="Q162" s="23"/>
      <c r="R162" s="23"/>
      <c r="S162" s="213"/>
      <c r="T162" s="213"/>
      <c r="U162" s="214"/>
      <c r="V162" s="213"/>
      <c r="W162" s="213"/>
      <c r="X162" s="214"/>
      <c r="Y162" s="213"/>
      <c r="Z162" s="20"/>
      <c r="AA162" s="23"/>
      <c r="AB162" s="23"/>
      <c r="AC162" s="56"/>
      <c r="AD162" s="23"/>
      <c r="AE162" s="23"/>
      <c r="AF162" s="56"/>
      <c r="AG162" s="23"/>
      <c r="AH162" s="23"/>
      <c r="AN162" s="15"/>
      <c r="AQ162" s="15"/>
      <c r="AU162" s="15"/>
      <c r="AX162" s="15"/>
      <c r="BC162" s="15"/>
      <c r="BE162" s="65"/>
      <c r="BF162" s="89"/>
      <c r="BG162" s="23"/>
      <c r="BH162" s="23"/>
      <c r="BI162" s="23"/>
      <c r="BJ162" s="23"/>
      <c r="BK162" s="56"/>
      <c r="BL162" s="23"/>
      <c r="BM162" s="23"/>
      <c r="BN162" s="56"/>
      <c r="BO162" s="23"/>
      <c r="BP162" s="20"/>
      <c r="BQ162" s="213"/>
      <c r="BR162" s="213"/>
      <c r="BS162" s="214"/>
      <c r="BT162" s="213"/>
      <c r="BU162" s="213"/>
      <c r="BV162" s="214"/>
      <c r="BW162" s="213"/>
      <c r="BX162" s="225"/>
      <c r="BY162" s="223"/>
      <c r="BZ162" s="223"/>
      <c r="CA162" s="224"/>
      <c r="CB162" s="223"/>
      <c r="CC162" s="223"/>
      <c r="CD162" s="224"/>
      <c r="CE162" s="223"/>
      <c r="CF162" s="40"/>
      <c r="CG162" s="84">
        <f>IF(CF161="","",IF(VLOOKUP(BX157,NP,12,FALSE)=0,CONCATENATE(VLOOKUP(BX157,NP,8,FALSE)," pts - ",VLOOKUP(BX157,NP,11,FALSE)),IF(VLOOKUP(BX157,NP,22,FALSE)=0,CONCATENATE(VLOOKUP(BX157,NP,18,FALSE)," pts - ",VLOOKUP(BX157,NP,21,FALSE)),"")))</f>
      </c>
      <c r="CH162" s="84"/>
      <c r="CI162" s="84"/>
      <c r="CJ162" s="84"/>
      <c r="CK162" s="84"/>
      <c r="CL162" s="84"/>
      <c r="CM162" s="84"/>
      <c r="CN162" s="80"/>
    </row>
    <row r="163" spans="11:92" ht="12" customHeight="1">
      <c r="K163" s="220"/>
      <c r="L163" s="220"/>
      <c r="M163" s="220"/>
      <c r="N163" s="220"/>
      <c r="O163" s="220"/>
      <c r="P163" s="220"/>
      <c r="Q163" s="220"/>
      <c r="R163" s="220"/>
      <c r="S163" s="23"/>
      <c r="T163" s="23"/>
      <c r="U163" s="56"/>
      <c r="V163" s="23"/>
      <c r="W163" s="23"/>
      <c r="X163" s="56"/>
      <c r="Y163" s="23"/>
      <c r="Z163" s="23"/>
      <c r="AA163" s="23"/>
      <c r="AB163" s="23"/>
      <c r="AC163" s="56"/>
      <c r="AD163" s="23"/>
      <c r="AE163" s="23"/>
      <c r="AF163" s="56"/>
      <c r="AG163" s="23"/>
      <c r="AH163" s="23"/>
      <c r="AN163" s="15"/>
      <c r="AQ163" s="15"/>
      <c r="AU163" s="15"/>
      <c r="AX163" s="15"/>
      <c r="BC163" s="15"/>
      <c r="BE163" s="89"/>
      <c r="BF163" s="89"/>
      <c r="BG163" s="23"/>
      <c r="BH163" s="27"/>
      <c r="BI163" s="28"/>
      <c r="BJ163" s="28"/>
      <c r="BK163" s="110"/>
      <c r="BL163" s="28"/>
      <c r="BM163" s="28"/>
      <c r="BN163" s="110"/>
      <c r="BO163" s="20"/>
      <c r="BP163" s="225"/>
      <c r="BQ163" s="223"/>
      <c r="BR163" s="223"/>
      <c r="BS163" s="224"/>
      <c r="BT163" s="223"/>
      <c r="BU163" s="223"/>
      <c r="BV163" s="224"/>
      <c r="BW163" s="223"/>
      <c r="BX163" s="228"/>
      <c r="BY163" s="228"/>
      <c r="BZ163" s="228"/>
      <c r="CA163" s="228"/>
      <c r="CB163" s="228"/>
      <c r="CC163" s="228"/>
      <c r="CD163" s="228"/>
      <c r="CE163" s="228"/>
      <c r="CF163" s="76"/>
      <c r="CG163" s="79"/>
      <c r="CH163" s="79"/>
      <c r="CI163" s="79"/>
      <c r="CJ163" s="79"/>
      <c r="CK163" s="79"/>
      <c r="CL163" s="79"/>
      <c r="CM163" s="79"/>
      <c r="CN163" s="80"/>
    </row>
    <row r="164" spans="11:92" ht="12" customHeight="1">
      <c r="K164" s="220"/>
      <c r="L164" s="220"/>
      <c r="M164" s="220"/>
      <c r="N164" s="220"/>
      <c r="O164" s="220"/>
      <c r="P164" s="220"/>
      <c r="Q164" s="220"/>
      <c r="R164" s="220"/>
      <c r="S164" s="23"/>
      <c r="T164" s="23"/>
      <c r="U164" s="56"/>
      <c r="V164" s="23"/>
      <c r="W164" s="23"/>
      <c r="X164" s="56"/>
      <c r="Y164" s="23"/>
      <c r="Z164" s="212"/>
      <c r="AA164" s="23"/>
      <c r="AB164" s="23"/>
      <c r="AC164" s="56"/>
      <c r="AD164" s="23"/>
      <c r="AE164" s="23"/>
      <c r="AF164" s="56"/>
      <c r="AG164" s="23"/>
      <c r="AH164" s="23"/>
      <c r="AN164" s="15"/>
      <c r="AQ164" s="15"/>
      <c r="AU164" s="15"/>
      <c r="AX164" s="15"/>
      <c r="BC164" s="15"/>
      <c r="BE164" s="89"/>
      <c r="BF164" s="89"/>
      <c r="BG164" s="23"/>
      <c r="BH164" s="27"/>
      <c r="BI164" s="28"/>
      <c r="BJ164" s="28"/>
      <c r="BK164" s="110"/>
      <c r="BL164" s="28"/>
      <c r="BM164" s="28"/>
      <c r="BN164" s="110"/>
      <c r="BO164" s="20"/>
      <c r="BP164" s="225"/>
      <c r="BQ164" s="223"/>
      <c r="BR164" s="223"/>
      <c r="BS164" s="224"/>
      <c r="BT164" s="223"/>
      <c r="BU164" s="223"/>
      <c r="BV164" s="224"/>
      <c r="BW164" s="223"/>
      <c r="BX164" s="226"/>
      <c r="BY164" s="226"/>
      <c r="BZ164" s="226"/>
      <c r="CA164" s="226"/>
      <c r="CB164" s="226"/>
      <c r="CC164" s="226"/>
      <c r="CD164" s="226"/>
      <c r="CE164" s="226"/>
      <c r="CF164" s="76"/>
      <c r="CG164" s="79"/>
      <c r="CH164" s="79"/>
      <c r="CI164" s="79"/>
      <c r="CJ164" s="79"/>
      <c r="CK164" s="79"/>
      <c r="CL164" s="79"/>
      <c r="CM164" s="79"/>
      <c r="CN164" s="80"/>
    </row>
    <row r="165" spans="1:92" ht="12" customHeight="1">
      <c r="A165" s="102" t="s">
        <v>27</v>
      </c>
      <c r="C165" s="22">
        <f>IF(J165="","",IF(VLOOKUP(R165,NP,12,FALSE)=1,CONCATENATE(VLOOKUP(R165,NP,5,FALSE),"  ",VLOOKUP(R165,NP,6,FALSE)),IF(VLOOKUP(R165,NP,22,FALSE)=1,CONCATENATE(VLOOKUP(R165,NP,15,FALSE),"  ",VLOOKUP(R165,NP,16,FALSE)),"")))</f>
      </c>
      <c r="D165" s="22"/>
      <c r="E165" s="22"/>
      <c r="F165" s="22"/>
      <c r="G165" s="22"/>
      <c r="H165" s="22"/>
      <c r="I165" s="22"/>
      <c r="J165" s="21">
        <f>IF(AND(VLOOKUP(AP79,NP,12,FALSE)=0,VLOOKUP(AP79,NP,22,FALSE)=0),"",IF(VLOOKUP(AP79,NP,12,FALSE)=0,VLOOKUP(AP79,NP,4,FALSE),IF(VLOOKUP(AP79,NP,22,FALSE)=0,VLOOKUP(AP79,NP,14,FALSE),"")))</f>
      </c>
      <c r="K165" s="215"/>
      <c r="L165" s="215"/>
      <c r="M165" s="216"/>
      <c r="N165" s="217"/>
      <c r="O165" s="217"/>
      <c r="P165" s="218"/>
      <c r="Q165" s="41"/>
      <c r="R165" s="219"/>
      <c r="S165" s="23"/>
      <c r="T165" s="23"/>
      <c r="U165" s="56"/>
      <c r="V165" s="23"/>
      <c r="W165" s="23"/>
      <c r="X165" s="56"/>
      <c r="Y165" s="23"/>
      <c r="Z165" s="212"/>
      <c r="AA165" s="23"/>
      <c r="AB165" s="23"/>
      <c r="AC165" s="56"/>
      <c r="AD165" s="23"/>
      <c r="AE165" s="23"/>
      <c r="AF165" s="56"/>
      <c r="AG165" s="23"/>
      <c r="AH165" s="23"/>
      <c r="AQ165" s="56"/>
      <c r="BG165" s="23"/>
      <c r="BH165" s="20"/>
      <c r="BI165" s="23"/>
      <c r="BJ165" s="23"/>
      <c r="BK165" s="56"/>
      <c r="BL165" s="23"/>
      <c r="BM165" s="23"/>
      <c r="BN165" s="56"/>
      <c r="BO165" s="23"/>
      <c r="BP165" s="225"/>
      <c r="BQ165" s="223"/>
      <c r="BR165" s="223"/>
      <c r="BS165" s="224"/>
      <c r="BT165" s="223"/>
      <c r="BU165" s="223"/>
      <c r="BV165" s="224"/>
      <c r="BW165" s="223"/>
      <c r="BX165" s="219"/>
      <c r="BY165" s="215"/>
      <c r="BZ165" s="215"/>
      <c r="CA165" s="216"/>
      <c r="CB165" s="217"/>
      <c r="CC165" s="217"/>
      <c r="CD165" s="218"/>
      <c r="CE165" s="41"/>
      <c r="CF165" s="21">
        <f>IF(AND(VLOOKUP(AZ79,NP,12,FALSE)=0,VLOOKUP(AZ79,NP,22,FALSE)=0),"",IF(VLOOKUP(AZ79,NP,12,FALSE)=0,VLOOKUP(AZ79,NP,4,FALSE),IF(VLOOKUP(AZ79,NP,22,FALSE)=0,VLOOKUP(AZ79,NP,14,FALSE),"")))</f>
      </c>
      <c r="CG165" s="22">
        <f>IF(CF165="","",IF(VLOOKUP(BX165,NP,12,FALSE)=1,CONCATENATE(VLOOKUP(BX165,NP,5,FALSE),"  ",VLOOKUP(BX165,NP,6,FALSE)),IF(VLOOKUP(BX165,NP,22,FALSE)=1,CONCATENATE(VLOOKUP(BX165,NP,15,FALSE),"  ",VLOOKUP(BX165,NP,16,FALSE)),"")))</f>
      </c>
      <c r="CH165" s="22"/>
      <c r="CI165" s="22"/>
      <c r="CJ165" s="22"/>
      <c r="CK165" s="22"/>
      <c r="CL165" s="22"/>
      <c r="CM165" s="22"/>
      <c r="CN165" s="68" t="s">
        <v>15</v>
      </c>
    </row>
    <row r="166" spans="3:92" ht="12" customHeight="1">
      <c r="C166" s="84">
        <f>IF(J165="","",IF(VLOOKUP(R165,NP,12,FALSE)=1,CONCATENATE(VLOOKUP(R165,NP,8,FALSE)," pts - ",VLOOKUP(R165,NP,11,FALSE)),IF(VLOOKUP(R165,NP,22,FALSE)=1,CONCATENATE(VLOOKUP(R165,NP,18,FALSE)," pts - ",VLOOKUP(R165,NP,21,FALSE)),"")))</f>
      </c>
      <c r="D166" s="84"/>
      <c r="E166" s="84"/>
      <c r="F166" s="84"/>
      <c r="G166" s="84"/>
      <c r="H166" s="84"/>
      <c r="I166" s="84"/>
      <c r="J166" s="40"/>
      <c r="K166" s="20"/>
      <c r="L166" s="20"/>
      <c r="M166" s="123"/>
      <c r="N166" s="20"/>
      <c r="O166" s="20"/>
      <c r="P166" s="123"/>
      <c r="Q166" s="20"/>
      <c r="R166" s="20"/>
      <c r="S166" s="23"/>
      <c r="T166" s="23"/>
      <c r="U166" s="56"/>
      <c r="V166" s="23"/>
      <c r="W166" s="23"/>
      <c r="X166" s="56"/>
      <c r="Y166" s="23"/>
      <c r="Z166" s="212"/>
      <c r="AA166" s="23"/>
      <c r="AB166" s="23"/>
      <c r="AC166" s="56"/>
      <c r="AD166" s="23"/>
      <c r="AE166" s="23"/>
      <c r="AF166" s="56"/>
      <c r="AG166" s="23"/>
      <c r="AH166" s="23"/>
      <c r="AQ166" s="56"/>
      <c r="BG166" s="23"/>
      <c r="BH166" s="20"/>
      <c r="BI166" s="180"/>
      <c r="BJ166" s="180"/>
      <c r="BK166" s="180"/>
      <c r="BL166" s="180"/>
      <c r="BM166" s="180"/>
      <c r="BN166" s="180"/>
      <c r="BO166" s="23"/>
      <c r="BP166" s="225"/>
      <c r="BQ166" s="223"/>
      <c r="BR166" s="223"/>
      <c r="BS166" s="224"/>
      <c r="BT166" s="223"/>
      <c r="BU166" s="223"/>
      <c r="BV166" s="224"/>
      <c r="BW166" s="223"/>
      <c r="BX166" s="20"/>
      <c r="BY166" s="20"/>
      <c r="BZ166" s="20"/>
      <c r="CA166" s="123"/>
      <c r="CB166" s="20"/>
      <c r="CC166" s="20"/>
      <c r="CD166" s="123"/>
      <c r="CE166" s="20"/>
      <c r="CF166" s="40"/>
      <c r="CG166" s="84">
        <f>IF(CF165="","",IF(VLOOKUP(BX165,NP,12,FALSE)=1,CONCATENATE(VLOOKUP(BX165,NP,8,FALSE)," pts - ",VLOOKUP(BX165,NP,11,FALSE)),IF(VLOOKUP(BX165,NP,22,FALSE)=1,CONCATENATE(VLOOKUP(BX165,NP,18,FALSE)," pts - ",VLOOKUP(BX165,NP,21,FALSE)),"")))</f>
      </c>
      <c r="CH166" s="84"/>
      <c r="CI166" s="84"/>
      <c r="CJ166" s="84"/>
      <c r="CK166" s="84"/>
      <c r="CL166" s="84"/>
      <c r="CM166" s="84"/>
      <c r="CN166" s="80"/>
    </row>
    <row r="167" spans="3:92" ht="12" customHeight="1">
      <c r="C167" s="84">
        <f>IF(J165="","",CONCATENATE(IF(VLOOKUP(R165,NP,23,FALSE)="","",IF(VLOOKUP(R165,NP,12,FALSE)=1,VLOOKUP(R165,NP,23,FALSE),-VLOOKUP(R165,NP,23,FALSE))),IF(VLOOKUP(R165,NP,24,FALSE)="","",CONCATENATE(" / ",IF(VLOOKUP(R165,NP,12,FALSE)=1,VLOOKUP(R165,NP,24,FALSE),-VLOOKUP(R165,NP,24,FALSE)))),IF(VLOOKUP(R165,NP,25,FALSE)="","",CONCATENATE(" / ",IF(VLOOKUP(R165,NP,12,FALSE)=1,VLOOKUP(R165,NP,25,FALSE),-VLOOKUP(R165,NP,25,FALSE)))),IF(VLOOKUP(R165,NP,26,FALSE)="","",CONCATENATE(" / ",IF(VLOOKUP(R165,NP,12,FALSE)=1,VLOOKUP(R165,NP,26,FALSE),-VLOOKUP(R165,NP,26,FALSE)))),IF(VLOOKUP(R165,NP,27,FALSE)="","",CONCATENATE(" / ",IF(VLOOKUP(R165,NP,12,FALSE)=1,VLOOKUP(R165,NP,27,FALSE),-VLOOKUP(R165,NP,27,FALSE)))),IF(VLOOKUP(R165,NP,28)="","",CONCATENATE(" / ",IF(VLOOKUP(R165,NP,12)=1,VLOOKUP(R165,NP,28),-VLOOKUP(R165,NP,28)))),IF(VLOOKUP(R165,NP,29)="","",CONCATENATE(" / ",IF(VLOOKUP(R165,NP,12)=1,VLOOKUP(R165,NP,29),-VLOOKUP(R165,NP,29))))))</f>
      </c>
      <c r="D167" s="84"/>
      <c r="E167" s="84"/>
      <c r="F167" s="84"/>
      <c r="G167" s="84"/>
      <c r="H167" s="84"/>
      <c r="I167" s="84"/>
      <c r="J167" s="40"/>
      <c r="K167" s="28"/>
      <c r="L167" s="28"/>
      <c r="M167" s="110"/>
      <c r="N167" s="28"/>
      <c r="O167" s="28"/>
      <c r="P167" s="110"/>
      <c r="Q167" s="28"/>
      <c r="R167" s="27"/>
      <c r="S167" s="91"/>
      <c r="T167" s="28"/>
      <c r="U167" s="110"/>
      <c r="V167" s="28"/>
      <c r="W167" s="28"/>
      <c r="X167" s="110"/>
      <c r="Y167" s="28"/>
      <c r="Z167" s="212"/>
      <c r="AA167" s="23"/>
      <c r="AB167" s="23"/>
      <c r="AC167" s="56"/>
      <c r="AD167" s="23"/>
      <c r="AE167" s="23"/>
      <c r="AF167" s="56"/>
      <c r="AG167" s="23"/>
      <c r="AH167" s="23"/>
      <c r="AQ167" s="56"/>
      <c r="BG167" s="23"/>
      <c r="BH167" s="20"/>
      <c r="BI167" s="23"/>
      <c r="BJ167" s="23"/>
      <c r="BK167" s="56"/>
      <c r="BL167" s="23"/>
      <c r="BM167" s="23"/>
      <c r="BN167" s="56"/>
      <c r="BO167" s="23"/>
      <c r="BP167" s="225"/>
      <c r="BQ167" s="223"/>
      <c r="BR167" s="223"/>
      <c r="BS167" s="224"/>
      <c r="BT167" s="223"/>
      <c r="BU167" s="223"/>
      <c r="BV167" s="224"/>
      <c r="BW167" s="180"/>
      <c r="BX167" s="27"/>
      <c r="BY167" s="28"/>
      <c r="BZ167" s="28"/>
      <c r="CA167" s="110"/>
      <c r="CB167" s="28"/>
      <c r="CC167" s="28"/>
      <c r="CD167" s="110"/>
      <c r="CE167" s="28"/>
      <c r="CF167" s="73"/>
      <c r="CG167" s="84">
        <f>IF(CF165="","",CONCATENATE(IF(VLOOKUP(BX165,NP,23,FALSE)="","",IF(VLOOKUP(BX165,NP,12,FALSE)=1,VLOOKUP(BX165,NP,23,FALSE),-VLOOKUP(BX165,NP,23,FALSE))),IF(VLOOKUP(BX165,NP,24,FALSE)="","",CONCATENATE(" / ",IF(VLOOKUP(BX165,NP,12,FALSE)=1,VLOOKUP(BX165,NP,24,FALSE),-VLOOKUP(BX165,NP,24,FALSE)))),IF(VLOOKUP(BX165,NP,25,FALSE)="","",CONCATENATE(" / ",IF(VLOOKUP(BX165,NP,12,FALSE)=1,VLOOKUP(BX165,NP,25,FALSE),-VLOOKUP(BX165,NP,25,FALSE)))),IF(VLOOKUP(BX165,NP,26,FALSE)="","",CONCATENATE(" / ",IF(VLOOKUP(BX165,NP,12,FALSE)=1,VLOOKUP(BX165,NP,26,FALSE),-VLOOKUP(BX165,NP,26,FALSE)))),IF(VLOOKUP(BX165,NP,27,FALSE)="","",CONCATENATE(" / ",IF(VLOOKUP(BX165,NP,12,FALSE)=1,VLOOKUP(BX165,NP,27,FALSE),-VLOOKUP(BX165,NP,27,FALSE)))),IF(VLOOKUP(BX165,NP,28)="","",CONCATENATE(" / ",IF(VLOOKUP(BX165,NP,12)=1,VLOOKUP(BX165,NP,28),-VLOOKUP(BX165,NP,28)))),IF(VLOOKUP(BX165,NP,29)="","",CONCATENATE(" / ",IF(VLOOKUP(BX165,NP,12)=1,VLOOKUP(BX165,NP,29),-VLOOKUP(BX165,NP,29))))))</f>
      </c>
      <c r="CH167" s="84"/>
      <c r="CI167" s="84"/>
      <c r="CJ167" s="84"/>
      <c r="CK167" s="84"/>
      <c r="CL167" s="84"/>
      <c r="CM167" s="84"/>
      <c r="CN167" s="80"/>
    </row>
    <row r="168" spans="9:92" ht="12" customHeight="1">
      <c r="I168" s="24"/>
      <c r="J168" s="24"/>
      <c r="K168" s="213"/>
      <c r="L168" s="213"/>
      <c r="M168" s="214"/>
      <c r="N168" s="213"/>
      <c r="O168" s="213"/>
      <c r="P168" s="214"/>
      <c r="Q168" s="213"/>
      <c r="R168" s="20"/>
      <c r="S168" s="23"/>
      <c r="T168" s="23"/>
      <c r="U168" s="56"/>
      <c r="V168" s="23"/>
      <c r="W168" s="23"/>
      <c r="X168" s="56"/>
      <c r="Y168" s="23"/>
      <c r="Z168" s="23"/>
      <c r="AA168" s="23"/>
      <c r="AB168" s="23"/>
      <c r="AC168" s="56"/>
      <c r="AD168" s="23"/>
      <c r="AE168" s="23"/>
      <c r="AF168" s="56"/>
      <c r="AG168" s="23"/>
      <c r="AH168" s="23"/>
      <c r="AQ168" s="56"/>
      <c r="BG168" s="23"/>
      <c r="BH168" s="20"/>
      <c r="BI168" s="23"/>
      <c r="BJ168" s="23"/>
      <c r="BK168" s="56"/>
      <c r="BL168" s="23"/>
      <c r="BM168" s="23"/>
      <c r="BN168" s="56"/>
      <c r="BO168" s="23"/>
      <c r="BP168" s="225"/>
      <c r="BQ168" s="223"/>
      <c r="BR168" s="223"/>
      <c r="BS168" s="224"/>
      <c r="BT168" s="223"/>
      <c r="BU168" s="223"/>
      <c r="BV168" s="224"/>
      <c r="BW168" s="223"/>
      <c r="BX168" s="20"/>
      <c r="BY168" s="213"/>
      <c r="BZ168" s="213"/>
      <c r="CA168" s="214"/>
      <c r="CB168" s="213"/>
      <c r="CC168" s="213"/>
      <c r="CD168" s="214"/>
      <c r="CE168" s="213"/>
      <c r="CF168" s="73"/>
      <c r="CG168" s="24"/>
      <c r="CH168" s="24"/>
      <c r="CI168" s="24"/>
      <c r="CJ168" s="24"/>
      <c r="CK168" s="24"/>
      <c r="CL168" s="24"/>
      <c r="CM168" s="40"/>
      <c r="CN168" s="80"/>
    </row>
    <row r="169" spans="1:92" ht="12" customHeight="1">
      <c r="A169" s="102" t="s">
        <v>27</v>
      </c>
      <c r="B169" s="79"/>
      <c r="C169" s="22">
        <f>IF(J169="","",IF(VLOOKUP(R165,NP,12,FALSE)=0,CONCATENATE(VLOOKUP(R165,NP,5,FALSE),"  ",VLOOKUP(R165,NP,6,FALSE)),IF(VLOOKUP(R165,NP,22,FALSE)=0,CONCATENATE(VLOOKUP(R165,NP,15,FALSE),"  ",VLOOKUP(R165,NP,16,FALSE)),"")))</f>
      </c>
      <c r="D169" s="22"/>
      <c r="E169" s="22"/>
      <c r="F169" s="22"/>
      <c r="G169" s="22"/>
      <c r="H169" s="22"/>
      <c r="I169" s="22"/>
      <c r="J169" s="21">
        <f>IF(AND(VLOOKUP(AP91,NP,12,FALSE)=0,VLOOKUP(AP91,NP,22,FALSE)=0),"",IF(VLOOKUP(AP91,NP,12,FALSE)=0,VLOOKUP(AP91,NP,4,FALSE),IF(VLOOKUP(AP91,NP,22,FALSE)=0,VLOOKUP(AP91,NP,14,FALSE),"")))</f>
      </c>
      <c r="AQ169" s="56"/>
      <c r="AR169" s="27"/>
      <c r="AS169" s="28"/>
      <c r="AT169" s="89"/>
      <c r="AU169" s="89"/>
      <c r="AV169" s="89"/>
      <c r="AW169" s="89"/>
      <c r="AX169" s="89"/>
      <c r="AY169" s="23"/>
      <c r="AZ169" s="27"/>
      <c r="BA169" s="28"/>
      <c r="BB169" s="28"/>
      <c r="BC169" s="110"/>
      <c r="BD169" s="28"/>
      <c r="BE169" s="28"/>
      <c r="BF169" s="110"/>
      <c r="BG169" s="20"/>
      <c r="BH169" s="23"/>
      <c r="BI169" s="23"/>
      <c r="BJ169" s="23"/>
      <c r="BK169" s="56"/>
      <c r="BL169" s="23"/>
      <c r="BM169" s="23"/>
      <c r="BN169" s="56"/>
      <c r="BO169" s="23"/>
      <c r="BP169" s="225"/>
      <c r="BQ169" s="223"/>
      <c r="BR169" s="223"/>
      <c r="BS169" s="224"/>
      <c r="BT169" s="223"/>
      <c r="BU169" s="223"/>
      <c r="BV169" s="224"/>
      <c r="BW169" s="223"/>
      <c r="BX169" s="31"/>
      <c r="BY169" s="65"/>
      <c r="BZ169" s="65"/>
      <c r="CA169" s="89"/>
      <c r="CB169" s="65"/>
      <c r="CC169" s="65"/>
      <c r="CD169" s="89"/>
      <c r="CE169" s="20"/>
      <c r="CF169" s="21">
        <f>IF(AND(VLOOKUP(AZ91,NP,12,FALSE)=0,VLOOKUP(AZ91,NP,22,FALSE)=0),"",IF(VLOOKUP(AZ91,NP,12,FALSE)=0,VLOOKUP(AZ91,NP,4,FALSE),IF(VLOOKUP(AZ91,NP,22,FALSE)=0,VLOOKUP(AZ91,NP,14,FALSE),"")))</f>
      </c>
      <c r="CG169" s="22">
        <f>IF(CF169="","",IF(VLOOKUP(BX165,NP,12,FALSE)=0,CONCATENATE(VLOOKUP(BX165,NP,5,FALSE),"  ",VLOOKUP(BX165,NP,6,FALSE)),IF(VLOOKUP(BX165,NP,22,FALSE)=0,CONCATENATE(VLOOKUP(BX165,NP,15,FALSE),"  ",VLOOKUP(BX165,NP,16,FALSE)),"")))</f>
      </c>
      <c r="CH169" s="22"/>
      <c r="CI169" s="22"/>
      <c r="CJ169" s="22"/>
      <c r="CK169" s="22"/>
      <c r="CL169" s="22"/>
      <c r="CM169" s="22"/>
      <c r="CN169" s="68" t="s">
        <v>15</v>
      </c>
    </row>
    <row r="170" spans="3:92" ht="12" customHeight="1">
      <c r="C170" s="84">
        <f>IF(J169="","",IF(VLOOKUP(R165,NP,12,FALSE)=0,CONCATENATE(VLOOKUP(R165,NP,8,FALSE)," pts - ",VLOOKUP(R165,NP,11,FALSE)),IF(VLOOKUP(R165,NP,22,FALSE)=0,CONCATENATE(VLOOKUP(R165,NP,18,FALSE)," pts - ",VLOOKUP(R165,NP,21,FALSE)),"")))</f>
      </c>
      <c r="D170" s="84"/>
      <c r="E170" s="84"/>
      <c r="F170" s="84"/>
      <c r="G170" s="84"/>
      <c r="H170" s="84"/>
      <c r="I170" s="84"/>
      <c r="J170" s="79"/>
      <c r="P170" s="118"/>
      <c r="AQ170" s="56"/>
      <c r="AR170" s="27"/>
      <c r="AS170" s="28"/>
      <c r="AT170" s="20"/>
      <c r="AU170" s="123"/>
      <c r="AV170" s="20"/>
      <c r="AW170" s="20"/>
      <c r="AX170" s="123"/>
      <c r="AY170" s="23"/>
      <c r="AZ170" s="20"/>
      <c r="BA170" s="32"/>
      <c r="BB170" s="32"/>
      <c r="BC170" s="124"/>
      <c r="BD170" s="32"/>
      <c r="BE170" s="32"/>
      <c r="BF170" s="124"/>
      <c r="BG170" s="23"/>
      <c r="BH170" s="23"/>
      <c r="BI170" s="23"/>
      <c r="BJ170" s="23"/>
      <c r="BK170" s="56"/>
      <c r="BL170" s="23"/>
      <c r="BM170" s="23"/>
      <c r="BN170" s="56"/>
      <c r="BO170" s="23"/>
      <c r="BP170" s="23"/>
      <c r="BQ170" s="23"/>
      <c r="BR170" s="23"/>
      <c r="BS170" s="56"/>
      <c r="BT170" s="23"/>
      <c r="BU170" s="23"/>
      <c r="BV170" s="56"/>
      <c r="BW170" s="23"/>
      <c r="BX170" s="31"/>
      <c r="BY170" s="32"/>
      <c r="BZ170" s="32"/>
      <c r="CA170" s="124"/>
      <c r="CB170" s="32"/>
      <c r="CC170" s="32"/>
      <c r="CD170" s="124"/>
      <c r="CE170" s="20"/>
      <c r="CF170" s="40"/>
      <c r="CG170" s="84">
        <f>IF(CF169="","",IF(VLOOKUP(BX165,NP,12,FALSE)=0,CONCATENATE(VLOOKUP(BX165,NP,8,FALSE)," pts - ",VLOOKUP(BX165,NP,11,FALSE)),IF(VLOOKUP(BX165,NP,22,FALSE)=0,CONCATENATE(VLOOKUP(BX165,NP,18,FALSE)," pts - ",VLOOKUP(BX165,NP,21,FALSE)),"")))</f>
      </c>
      <c r="CH170" s="84"/>
      <c r="CI170" s="84"/>
      <c r="CJ170" s="84"/>
      <c r="CK170" s="84"/>
      <c r="CL170" s="84"/>
      <c r="CM170" s="84"/>
      <c r="CN170" s="85"/>
    </row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</sheetData>
  <sheetProtection/>
  <mergeCells count="9">
    <mergeCell ref="CG1:CN1"/>
    <mergeCell ref="CG2:CN2"/>
    <mergeCell ref="BX163:CE163"/>
    <mergeCell ref="CB89:CM89"/>
    <mergeCell ref="CB91:CM91"/>
    <mergeCell ref="CB93:CM93"/>
    <mergeCell ref="AR151:BC151"/>
    <mergeCell ref="AR153:BC153"/>
    <mergeCell ref="AR155:BC155"/>
  </mergeCells>
  <conditionalFormatting sqref="AZ5">
    <cfRule type="cellIs" priority="91" dxfId="1" operator="equal" stopIfTrue="1">
      <formula>""""""</formula>
    </cfRule>
    <cfRule type="expression" priority="92" dxfId="0" stopIfTrue="1">
      <formula>OR(AZ5=AR9,AZ5=AR13)</formula>
    </cfRule>
  </conditionalFormatting>
  <conditionalFormatting sqref="AZ29">
    <cfRule type="cellIs" priority="89" dxfId="1" operator="equal" stopIfTrue="1">
      <formula>""""""</formula>
    </cfRule>
    <cfRule type="expression" priority="90" dxfId="0" stopIfTrue="1">
      <formula>OR(AZ29=AR33,AZ29=AR37)</formula>
    </cfRule>
  </conditionalFormatting>
  <conditionalFormatting sqref="AZ53">
    <cfRule type="cellIs" priority="87" dxfId="1" operator="equal" stopIfTrue="1">
      <formula>""""""</formula>
    </cfRule>
    <cfRule type="expression" priority="88" dxfId="0" stopIfTrue="1">
      <formula>OR(AZ53=AR57,AZ53=AR61)</formula>
    </cfRule>
  </conditionalFormatting>
  <conditionalFormatting sqref="AZ77">
    <cfRule type="cellIs" priority="85" dxfId="1" operator="equal" stopIfTrue="1">
      <formula>""""""</formula>
    </cfRule>
    <cfRule type="expression" priority="86" dxfId="0" stopIfTrue="1">
      <formula>OR(AZ77=AR81,AZ77=AR85)</formula>
    </cfRule>
  </conditionalFormatting>
  <conditionalFormatting sqref="AR9">
    <cfRule type="cellIs" priority="82" dxfId="1" operator="equal" stopIfTrue="1">
      <formula>""</formula>
    </cfRule>
    <cfRule type="expression" priority="83" dxfId="25" stopIfTrue="1">
      <formula>AR9=AR13</formula>
    </cfRule>
    <cfRule type="expression" priority="84" dxfId="0" stopIfTrue="1">
      <formula>OR(AR9=AZ5,AR9=AP5)</formula>
    </cfRule>
  </conditionalFormatting>
  <conditionalFormatting sqref="AR33">
    <cfRule type="cellIs" priority="79" dxfId="1" operator="equal" stopIfTrue="1">
      <formula>""</formula>
    </cfRule>
    <cfRule type="expression" priority="80" dxfId="25" stopIfTrue="1">
      <formula>AR33=AR37</formula>
    </cfRule>
    <cfRule type="expression" priority="81" dxfId="0" stopIfTrue="1">
      <formula>OR(AR33=AZ29,AR33=AP29)</formula>
    </cfRule>
  </conditionalFormatting>
  <conditionalFormatting sqref="AR57">
    <cfRule type="cellIs" priority="76" dxfId="1" operator="equal" stopIfTrue="1">
      <formula>""</formula>
    </cfRule>
    <cfRule type="expression" priority="77" dxfId="25" stopIfTrue="1">
      <formula>AR57=AR61</formula>
    </cfRule>
    <cfRule type="expression" priority="78" dxfId="0" stopIfTrue="1">
      <formula>OR(AR57=AZ53,AR57=AP53)</formula>
    </cfRule>
  </conditionalFormatting>
  <conditionalFormatting sqref="AR81">
    <cfRule type="cellIs" priority="73" dxfId="1" operator="equal" stopIfTrue="1">
      <formula>""</formula>
    </cfRule>
    <cfRule type="expression" priority="74" dxfId="25" stopIfTrue="1">
      <formula>AR81=AR85</formula>
    </cfRule>
    <cfRule type="expression" priority="75" dxfId="0" stopIfTrue="1">
      <formula>OR(AR81=AZ77,AR81=AP77)</formula>
    </cfRule>
  </conditionalFormatting>
  <conditionalFormatting sqref="AR13">
    <cfRule type="cellIs" priority="70" dxfId="1" operator="equal" stopIfTrue="1">
      <formula>""</formula>
    </cfRule>
    <cfRule type="expression" priority="71" dxfId="25" stopIfTrue="1">
      <formula>AR13=AR9</formula>
    </cfRule>
    <cfRule type="expression" priority="72" dxfId="0" stopIfTrue="1">
      <formula>OR(AR13=AZ5,AR13=AP5)</formula>
    </cfRule>
  </conditionalFormatting>
  <conditionalFormatting sqref="AR37">
    <cfRule type="cellIs" priority="67" dxfId="1" operator="equal" stopIfTrue="1">
      <formula>""</formula>
    </cfRule>
    <cfRule type="expression" priority="68" dxfId="25" stopIfTrue="1">
      <formula>AR37=AR33</formula>
    </cfRule>
    <cfRule type="expression" priority="69" dxfId="0" stopIfTrue="1">
      <formula>OR(AR37=AZ29,AR37=AP29)</formula>
    </cfRule>
  </conditionalFormatting>
  <conditionalFormatting sqref="AR61">
    <cfRule type="cellIs" priority="64" dxfId="1" operator="equal" stopIfTrue="1">
      <formula>""</formula>
    </cfRule>
    <cfRule type="expression" priority="65" dxfId="25" stopIfTrue="1">
      <formula>AR61=AR57</formula>
    </cfRule>
    <cfRule type="expression" priority="66" dxfId="0" stopIfTrue="1">
      <formula>OR(AR61=AZ53,AR61=AP53)</formula>
    </cfRule>
  </conditionalFormatting>
  <conditionalFormatting sqref="AR85">
    <cfRule type="cellIs" priority="61" dxfId="1" operator="equal" stopIfTrue="1">
      <formula>""</formula>
    </cfRule>
    <cfRule type="expression" priority="62" dxfId="25" stopIfTrue="1">
      <formula>AR85=AR81</formula>
    </cfRule>
    <cfRule type="expression" priority="63" dxfId="0" stopIfTrue="1">
      <formula>OR(AR85=AZ77,AR85=AP77)</formula>
    </cfRule>
  </conditionalFormatting>
  <conditionalFormatting sqref="AR15">
    <cfRule type="cellIs" priority="58" dxfId="1" operator="equal" stopIfTrue="1">
      <formula>""</formula>
    </cfRule>
    <cfRule type="expression" priority="59" dxfId="25" stopIfTrue="1">
      <formula>AR15=AR19</formula>
    </cfRule>
    <cfRule type="expression" priority="60" dxfId="0" stopIfTrue="1">
      <formula>OR(AR15=AZ23,AR15=AP23)</formula>
    </cfRule>
  </conditionalFormatting>
  <conditionalFormatting sqref="AR39">
    <cfRule type="cellIs" priority="55" dxfId="1" operator="equal" stopIfTrue="1">
      <formula>""</formula>
    </cfRule>
    <cfRule type="expression" priority="56" dxfId="25" stopIfTrue="1">
      <formula>AR39=AR43</formula>
    </cfRule>
    <cfRule type="expression" priority="57" dxfId="0" stopIfTrue="1">
      <formula>OR(AR39=AZ47,AR39=AP47)</formula>
    </cfRule>
  </conditionalFormatting>
  <conditionalFormatting sqref="AR63">
    <cfRule type="cellIs" priority="52" dxfId="1" operator="equal" stopIfTrue="1">
      <formula>""</formula>
    </cfRule>
    <cfRule type="expression" priority="53" dxfId="25" stopIfTrue="1">
      <formula>AR63=AR67</formula>
    </cfRule>
    <cfRule type="expression" priority="54" dxfId="0" stopIfTrue="1">
      <formula>OR(AR63=AZ71,AR63=AP71)</formula>
    </cfRule>
  </conditionalFormatting>
  <conditionalFormatting sqref="AR87">
    <cfRule type="cellIs" priority="49" dxfId="1" operator="equal" stopIfTrue="1">
      <formula>""</formula>
    </cfRule>
    <cfRule type="expression" priority="50" dxfId="25" stopIfTrue="1">
      <formula>AR87=AR91</formula>
    </cfRule>
    <cfRule type="expression" priority="51" dxfId="0" stopIfTrue="1">
      <formula>OR(AR87=AZ95,AR87=AP95)</formula>
    </cfRule>
  </conditionalFormatting>
  <conditionalFormatting sqref="AR19">
    <cfRule type="cellIs" priority="46" dxfId="1" operator="equal" stopIfTrue="1">
      <formula>""</formula>
    </cfRule>
    <cfRule type="expression" priority="47" dxfId="25" stopIfTrue="1">
      <formula>AR19=AR15</formula>
    </cfRule>
    <cfRule type="expression" priority="48" dxfId="0" stopIfTrue="1">
      <formula>OR(AR19=AZ23,AR19=AP23)</formula>
    </cfRule>
  </conditionalFormatting>
  <conditionalFormatting sqref="AR19">
    <cfRule type="cellIs" priority="43" dxfId="1" operator="equal" stopIfTrue="1">
      <formula>""</formula>
    </cfRule>
    <cfRule type="expression" priority="44" dxfId="25" stopIfTrue="1">
      <formula>AR19=AR15</formula>
    </cfRule>
    <cfRule type="expression" priority="45" dxfId="0" stopIfTrue="1">
      <formula>OR(AR19=AZ23,AR19=AP23)</formula>
    </cfRule>
  </conditionalFormatting>
  <conditionalFormatting sqref="AR43">
    <cfRule type="cellIs" priority="40" dxfId="1" operator="equal" stopIfTrue="1">
      <formula>""</formula>
    </cfRule>
    <cfRule type="expression" priority="41" dxfId="25" stopIfTrue="1">
      <formula>AR43=AR39</formula>
    </cfRule>
    <cfRule type="expression" priority="42" dxfId="0" stopIfTrue="1">
      <formula>OR(AR43=AZ47,AR43=AP47)</formula>
    </cfRule>
  </conditionalFormatting>
  <conditionalFormatting sqref="AR43">
    <cfRule type="cellIs" priority="37" dxfId="1" operator="equal" stopIfTrue="1">
      <formula>""</formula>
    </cfRule>
    <cfRule type="expression" priority="38" dxfId="25" stopIfTrue="1">
      <formula>AR43=AR39</formula>
    </cfRule>
    <cfRule type="expression" priority="39" dxfId="0" stopIfTrue="1">
      <formula>OR(AR43=AZ47,AR43=AP47)</formula>
    </cfRule>
  </conditionalFormatting>
  <conditionalFormatting sqref="AR67">
    <cfRule type="cellIs" priority="34" dxfId="1" operator="equal" stopIfTrue="1">
      <formula>""</formula>
    </cfRule>
    <cfRule type="expression" priority="35" dxfId="25" stopIfTrue="1">
      <formula>AR67=AR63</formula>
    </cfRule>
    <cfRule type="expression" priority="36" dxfId="0" stopIfTrue="1">
      <formula>OR(AR67=AZ71,AR67=AP71)</formula>
    </cfRule>
  </conditionalFormatting>
  <conditionalFormatting sqref="AR67">
    <cfRule type="cellIs" priority="31" dxfId="1" operator="equal" stopIfTrue="1">
      <formula>""</formula>
    </cfRule>
    <cfRule type="expression" priority="32" dxfId="25" stopIfTrue="1">
      <formula>AR67=AR63</formula>
    </cfRule>
    <cfRule type="expression" priority="33" dxfId="0" stopIfTrue="1">
      <formula>OR(AR67=AZ71,AR67=AP71)</formula>
    </cfRule>
  </conditionalFormatting>
  <conditionalFormatting sqref="AR91">
    <cfRule type="cellIs" priority="28" dxfId="1" operator="equal" stopIfTrue="1">
      <formula>""</formula>
    </cfRule>
    <cfRule type="expression" priority="29" dxfId="25" stopIfTrue="1">
      <formula>AR91=AR87</formula>
    </cfRule>
    <cfRule type="expression" priority="30" dxfId="0" stopIfTrue="1">
      <formula>OR(AR91=AZ95,AR91=AP95)</formula>
    </cfRule>
  </conditionalFormatting>
  <conditionalFormatting sqref="AR91">
    <cfRule type="cellIs" priority="25" dxfId="1" operator="equal" stopIfTrue="1">
      <formula>""</formula>
    </cfRule>
    <cfRule type="expression" priority="26" dxfId="25" stopIfTrue="1">
      <formula>AR91=AR87</formula>
    </cfRule>
    <cfRule type="expression" priority="27" dxfId="0" stopIfTrue="1">
      <formula>OR(AR91=AZ95,AR91=AP95)</formula>
    </cfRule>
  </conditionalFormatting>
  <conditionalFormatting sqref="AP5">
    <cfRule type="cellIs" priority="23" dxfId="1" operator="equal" stopIfTrue="1">
      <formula>""""""</formula>
    </cfRule>
    <cfRule type="expression" priority="24" dxfId="0" stopIfTrue="1">
      <formula>OR(AP5=AR9,AP5=AR13)</formula>
    </cfRule>
  </conditionalFormatting>
  <conditionalFormatting sqref="AP29">
    <cfRule type="cellIs" priority="21" dxfId="1" operator="equal" stopIfTrue="1">
      <formula>""""""</formula>
    </cfRule>
    <cfRule type="expression" priority="22" dxfId="0" stopIfTrue="1">
      <formula>OR(AP29=AR33,AP29=AR37)</formula>
    </cfRule>
  </conditionalFormatting>
  <conditionalFormatting sqref="AP53">
    <cfRule type="cellIs" priority="19" dxfId="1" operator="equal" stopIfTrue="1">
      <formula>""""""</formula>
    </cfRule>
    <cfRule type="expression" priority="20" dxfId="0" stopIfTrue="1">
      <formula>OR(AP53=AR57,AP53=AR61)</formula>
    </cfRule>
  </conditionalFormatting>
  <conditionalFormatting sqref="AP77">
    <cfRule type="cellIs" priority="17" dxfId="1" operator="equal" stopIfTrue="1">
      <formula>""""""</formula>
    </cfRule>
    <cfRule type="expression" priority="18" dxfId="0" stopIfTrue="1">
      <formula>OR(AP77=AR81,AP77=AR85)</formula>
    </cfRule>
  </conditionalFormatting>
  <conditionalFormatting sqref="AP23">
    <cfRule type="cellIs" priority="15" dxfId="1" operator="equal" stopIfTrue="1">
      <formula>""</formula>
    </cfRule>
    <cfRule type="expression" priority="16" dxfId="0" stopIfTrue="1">
      <formula>OR(AP23=AR15,AP23=AR19)</formula>
    </cfRule>
  </conditionalFormatting>
  <conditionalFormatting sqref="AP47">
    <cfRule type="cellIs" priority="13" dxfId="1" operator="equal" stopIfTrue="1">
      <formula>""</formula>
    </cfRule>
    <cfRule type="expression" priority="14" dxfId="0" stopIfTrue="1">
      <formula>OR(AP47=AR39,AP47=AR43)</formula>
    </cfRule>
  </conditionalFormatting>
  <conditionalFormatting sqref="AP71">
    <cfRule type="cellIs" priority="11" dxfId="1" operator="equal" stopIfTrue="1">
      <formula>""</formula>
    </cfRule>
    <cfRule type="expression" priority="12" dxfId="0" stopIfTrue="1">
      <formula>OR(AP71=AR63,AP71=AR67)</formula>
    </cfRule>
  </conditionalFormatting>
  <conditionalFormatting sqref="AP95">
    <cfRule type="cellIs" priority="9" dxfId="1" operator="equal" stopIfTrue="1">
      <formula>""</formula>
    </cfRule>
    <cfRule type="expression" priority="10" dxfId="0" stopIfTrue="1">
      <formula>OR(AP95=AR87,AP95=AR91)</formula>
    </cfRule>
  </conditionalFormatting>
  <conditionalFormatting sqref="AZ23">
    <cfRule type="cellIs" priority="7" dxfId="1" operator="equal" stopIfTrue="1">
      <formula>""</formula>
    </cfRule>
    <cfRule type="expression" priority="8" dxfId="0" stopIfTrue="1">
      <formula>OR(AZ23=AR15,AZ23=AR19)</formula>
    </cfRule>
  </conditionalFormatting>
  <conditionalFormatting sqref="AZ47">
    <cfRule type="cellIs" priority="5" dxfId="1" operator="equal" stopIfTrue="1">
      <formula>""</formula>
    </cfRule>
    <cfRule type="expression" priority="6" dxfId="0" stopIfTrue="1">
      <formula>OR(AZ47=AR39,AZ47=AR43)</formula>
    </cfRule>
  </conditionalFormatting>
  <conditionalFormatting sqref="AZ71">
    <cfRule type="cellIs" priority="3" dxfId="1" operator="equal" stopIfTrue="1">
      <formula>""</formula>
    </cfRule>
    <cfRule type="expression" priority="4" dxfId="0" stopIfTrue="1">
      <formula>OR(AZ71=AR63,AZ71=AR67)</formula>
    </cfRule>
  </conditionalFormatting>
  <conditionalFormatting sqref="AZ95">
    <cfRule type="cellIs" priority="1" dxfId="1" operator="equal" stopIfTrue="1">
      <formula>""</formula>
    </cfRule>
    <cfRule type="expression" priority="2" dxfId="0" stopIfTrue="1">
      <formula>OR(AZ95=AR87,AZ95=AR91)</formula>
    </cfRule>
  </conditionalFormatting>
  <printOptions horizontalCentered="1"/>
  <pageMargins left="0.1968503937007874" right="0.1968503937007874" top="0.31496062992125984" bottom="0.35433070866141736" header="0.1968503937007874" footer="0.1968503937007874"/>
  <pageSetup orientation="landscape" paperSize="9" scale="42" r:id="rId2"/>
  <headerFooter alignWithMargins="0">
    <oddFooter>&amp;LPage &amp;P / &amp;N&amp;C&amp;F&amp;R&amp;D</oddFooter>
  </headerFooter>
  <rowBreaks count="1" manualBreakCount="1"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Daniel ALLOUL</cp:lastModifiedBy>
  <cp:lastPrinted>2019-05-17T14:33:16Z</cp:lastPrinted>
  <dcterms:created xsi:type="dcterms:W3CDTF">2003-05-26T15:29:41Z</dcterms:created>
  <dcterms:modified xsi:type="dcterms:W3CDTF">2019-05-17T14:33:35Z</dcterms:modified>
  <cp:category/>
  <cp:version/>
  <cp:contentType/>
  <cp:contentStatus/>
</cp:coreProperties>
</file>